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TESOURARIA\Casa de Nazaré\Termo Colaboração\CMAS 2023\06\"/>
    </mc:Choice>
  </mc:AlternateContent>
  <bookViews>
    <workbookView xWindow="0" yWindow="0" windowWidth="24000" windowHeight="9600"/>
  </bookViews>
  <sheets>
    <sheet name="Anexo 10 Municipal" sheetId="2" r:id="rId1"/>
    <sheet name="Anexo 10 Federal" sheetId="8" r:id="rId2"/>
    <sheet name="Anexo III " sheetId="3" r:id="rId3"/>
    <sheet name="Anexo II" sheetId="7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0" i="2" l="1"/>
  <c r="E16" i="3" l="1"/>
  <c r="E17" i="3"/>
  <c r="E18" i="3" s="1"/>
  <c r="E19" i="3" s="1"/>
  <c r="E20" i="3" s="1"/>
  <c r="E21" i="3" s="1"/>
  <c r="E22" i="3" s="1"/>
  <c r="E23" i="3" s="1"/>
  <c r="E24" i="3" s="1"/>
  <c r="E25" i="3" s="1"/>
  <c r="E26" i="3" s="1"/>
  <c r="E27" i="3" s="1"/>
  <c r="E28" i="3" s="1"/>
  <c r="E29" i="3" s="1"/>
  <c r="E30" i="3" s="1"/>
  <c r="E31" i="3" s="1"/>
  <c r="E32" i="3" s="1"/>
  <c r="E33" i="3" s="1"/>
  <c r="E34" i="3" s="1"/>
  <c r="E35" i="3" s="1"/>
  <c r="E36" i="3" s="1"/>
  <c r="E37" i="3" s="1"/>
  <c r="E38" i="3" s="1"/>
  <c r="E39" i="3" s="1"/>
  <c r="F61" i="7" l="1"/>
  <c r="E61" i="7"/>
  <c r="C91" i="3"/>
  <c r="C79" i="3"/>
  <c r="E80" i="2" l="1"/>
  <c r="E14" i="3" l="1"/>
  <c r="I37" i="8" l="1"/>
  <c r="J84" i="8"/>
  <c r="E84" i="8"/>
  <c r="C84" i="8"/>
  <c r="G83" i="8"/>
  <c r="I83" i="8" s="1"/>
  <c r="G82" i="8"/>
  <c r="I82" i="8" s="1"/>
  <c r="I81" i="8"/>
  <c r="G81" i="8"/>
  <c r="G80" i="8"/>
  <c r="I80" i="8" s="1"/>
  <c r="G79" i="8"/>
  <c r="I79" i="8" s="1"/>
  <c r="G78" i="8"/>
  <c r="A76" i="8"/>
  <c r="I40" i="8"/>
  <c r="D62" i="7"/>
  <c r="G84" i="8" l="1"/>
  <c r="I42" i="8"/>
  <c r="H94" i="8" s="1"/>
  <c r="I78" i="8"/>
  <c r="I84" i="8" s="1"/>
  <c r="H95" i="8" s="1"/>
  <c r="H96" i="8" s="1"/>
  <c r="H98" i="8" s="1"/>
  <c r="E15" i="3" l="1"/>
  <c r="D64" i="7" l="1"/>
  <c r="D63" i="7"/>
  <c r="J84" i="2" l="1"/>
  <c r="E84" i="2"/>
  <c r="C84" i="2"/>
  <c r="G83" i="2"/>
  <c r="I83" i="2" s="1"/>
  <c r="I82" i="2"/>
  <c r="G82" i="2"/>
  <c r="G81" i="2"/>
  <c r="I81" i="2" s="1"/>
  <c r="I80" i="2"/>
  <c r="G79" i="2"/>
  <c r="I79" i="2" s="1"/>
  <c r="G78" i="2"/>
  <c r="I78" i="2" s="1"/>
  <c r="A76" i="2"/>
  <c r="I40" i="2"/>
  <c r="I42" i="2" s="1"/>
  <c r="H94" i="2" s="1"/>
  <c r="I37" i="2"/>
  <c r="I84" i="2" l="1"/>
  <c r="H95" i="2" s="1"/>
  <c r="H96" i="2" s="1"/>
  <c r="H98" i="2" s="1"/>
  <c r="G84" i="2"/>
</calcChain>
</file>

<file path=xl/sharedStrings.xml><?xml version="1.0" encoding="utf-8"?>
<sst xmlns="http://schemas.openxmlformats.org/spreadsheetml/2006/main" count="426" uniqueCount="217">
  <si>
    <t>Roseli Augusta Marques Muniz</t>
  </si>
  <si>
    <t>Daniel Coimbra</t>
  </si>
  <si>
    <t>Raquel Ramos da Silva Santos</t>
  </si>
  <si>
    <t>Transurb Transportes  Urbanos de Jundiaí Ltda</t>
  </si>
  <si>
    <t>Simone Alves do Nascimento</t>
  </si>
  <si>
    <t>Elenilda Americo dos Santos</t>
  </si>
  <si>
    <t>Maria Aparecida Fernandes Garcia</t>
  </si>
  <si>
    <t>Amanda de Almeida</t>
  </si>
  <si>
    <t>Givonete Alves do Nascimento</t>
  </si>
  <si>
    <t>Ketisley Sandra da Silva</t>
  </si>
  <si>
    <t>Ana Claudia Maria da Silva</t>
  </si>
  <si>
    <t>Crislene Lucia Bernabé da Silva</t>
  </si>
  <si>
    <t>Rene Augusto da Silva</t>
  </si>
  <si>
    <t>Ana Claudia de Oliveira</t>
  </si>
  <si>
    <t>Juliana Alves de Brito</t>
  </si>
  <si>
    <t>Marcio Luciano de Melo</t>
  </si>
  <si>
    <t>Daniela Cristina do Prado</t>
  </si>
  <si>
    <t>Marcos Romão Dias</t>
  </si>
  <si>
    <t>Kleybson Roberto da Silva Lima</t>
  </si>
  <si>
    <t>Maria Aparecida da Silva</t>
  </si>
  <si>
    <t>Felipe Augusto dos Reis Pinto da Cunha</t>
  </si>
  <si>
    <t>Denise Tealdi</t>
  </si>
  <si>
    <t>Renata Rosa de Moura</t>
  </si>
  <si>
    <t>Cristiane Zerbinatto</t>
  </si>
  <si>
    <t>Sandra Regina Coelho</t>
  </si>
  <si>
    <t>Miriam Aparecida Ruy</t>
  </si>
  <si>
    <t>Jurandir Francisco Maria</t>
  </si>
  <si>
    <t>Maria do Carmo da Silva Fachini</t>
  </si>
  <si>
    <t>Jovelina Maria da Conceição Timoteo</t>
  </si>
  <si>
    <t>Elcio da Silva Pimenta</t>
  </si>
  <si>
    <t>Barbara Guimaraes Ikuhara</t>
  </si>
  <si>
    <t>ANEXO III</t>
  </si>
  <si>
    <t>EXERCICIO 2023</t>
  </si>
  <si>
    <t xml:space="preserve">Órgão Concessor:    </t>
  </si>
  <si>
    <t xml:space="preserve"> Prefeitura do Município de Jundiaí</t>
  </si>
  <si>
    <t>Associação e Comunidade Casa de Nazaré</t>
  </si>
  <si>
    <t>Endereço:</t>
  </si>
  <si>
    <t>Rua José Pellizari   nº900</t>
  </si>
  <si>
    <t>Município:</t>
  </si>
  <si>
    <t>Jundiaí</t>
  </si>
  <si>
    <t>SETIMO TERMO ADITIVO AO TERMO DE COLABORAÇÃO:</t>
  </si>
  <si>
    <t>03/2018</t>
  </si>
  <si>
    <t xml:space="preserve">Processo Nº: </t>
  </si>
  <si>
    <t>20.752-4/2017</t>
  </si>
  <si>
    <t>CONCILIAÇÃO BANCÁRIA  – CONTA Nº 3269-0</t>
  </si>
  <si>
    <t>DATA</t>
  </si>
  <si>
    <t>HISTÓRICO</t>
  </si>
  <si>
    <t>DÉBITO</t>
  </si>
  <si>
    <t>CRÉDITO</t>
  </si>
  <si>
    <t>SALDO</t>
  </si>
  <si>
    <t>Saldo anterior</t>
  </si>
  <si>
    <r>
      <t>Entidade:</t>
    </r>
    <r>
      <rPr>
        <sz val="10"/>
        <rFont val="Tahoma"/>
        <family val="2"/>
      </rPr>
      <t xml:space="preserve"> </t>
    </r>
  </si>
  <si>
    <t xml:space="preserve">Relação da transferência citada acima - Folha </t>
  </si>
  <si>
    <t>Adriana dos Santos Pereira </t>
  </si>
  <si>
    <t xml:space="preserve">Erica Aparecida da Silva </t>
  </si>
  <si>
    <t xml:space="preserve">Fabiano de Oliveira Coelho </t>
  </si>
  <si>
    <t>Maria Fátima Faria dos Santos</t>
  </si>
  <si>
    <t>Maria José da Silva</t>
  </si>
  <si>
    <t>Valeria Aparecida Marquesin Bertolini</t>
  </si>
  <si>
    <t>TOTAL</t>
  </si>
  <si>
    <t>Ana Lucia Manzato Antibero</t>
  </si>
  <si>
    <t>Wagner Fernando Momesso</t>
  </si>
  <si>
    <t>Presidente</t>
  </si>
  <si>
    <t>Tesoureiro</t>
  </si>
  <si>
    <t>RG 15.546.205-2</t>
  </si>
  <si>
    <t xml:space="preserve">RG: 62.779.775-1 </t>
  </si>
  <si>
    <t>ASSOCIAÇÃO E COMUNIDADE CASA DE NAZARÉ</t>
  </si>
  <si>
    <t>CNPJ n° 05.137.060/0001-74</t>
  </si>
  <si>
    <t>Rua José Pellizzari, 900 – Bairro Rio Abaixo - CEP: 13213-243 - Jundiaí – SP</t>
  </si>
  <si>
    <t>Telefones: (11) 4581-9095 / 4581-7833 / 99967-3811</t>
  </si>
  <si>
    <t>E-mail: casadenazarejd@gmail.com</t>
  </si>
  <si>
    <t xml:space="preserve">ANEXO 10 - ÁREA MUNICIPAL </t>
  </si>
  <si>
    <t>DEMONSTRATIVO INTEGRAL DAS RECEITAS E DESPESAS</t>
  </si>
  <si>
    <t>ÓRGÃO PÚBLICO:  Prefeitura Municipal de Jundiaí</t>
  </si>
  <si>
    <t xml:space="preserve">ORGANIZAÇÃO DA SOCIEDADE CIVIL:  ASSOCIAÇÃO E COMUNIDADE CASA DE NAZARÉ </t>
  </si>
  <si>
    <t>CNPJ:  05.137.060/0001-74</t>
  </si>
  <si>
    <t>ENDEREÇO E CEP  - Rua José Pellizzari, 900 - Bairro do Poste - Jundiaí - SP. CEP.: 13213-243</t>
  </si>
  <si>
    <t>RESPONSÁVEL (EIS) PELA OSC: Ana Lucia Manzato Antibero</t>
  </si>
  <si>
    <t>CPF: 079.629.788-64</t>
  </si>
  <si>
    <t>OBJETO DA PARCERIA: Mútua cooperação para acolhimento de crianças e adolescentes em estado de vulnerabilidade e risco pessoal e social.</t>
  </si>
  <si>
    <t>ORIGEM DOS RECURSOS (1): Municipal</t>
  </si>
  <si>
    <t>DOCUMENTO</t>
  </si>
  <si>
    <t xml:space="preserve">DATA </t>
  </si>
  <si>
    <t xml:space="preserve">VIGÊNCIA </t>
  </si>
  <si>
    <t>VALOR - R$</t>
  </si>
  <si>
    <t xml:space="preserve">TERMO DE COLABORAÇÃO nº 03/2018 </t>
  </si>
  <si>
    <t>01/2018 a 12/2018</t>
  </si>
  <si>
    <t>TERMO DE COLABORAÇÃO nº 03/2018  - Aditivo I</t>
  </si>
  <si>
    <t>06/2018 a 12/2018</t>
  </si>
  <si>
    <t>TERMO DE COLABORAÇÃO nº 03/2018 - Aditivo II</t>
  </si>
  <si>
    <t>01/2019 a 12/2019</t>
  </si>
  <si>
    <t>TERMO DE COLABORAÇÃO nº 03/2018 - Aditivo III</t>
  </si>
  <si>
    <t>TERMO DE COLABORAÇÃO nº 03/2018 - Aditivo IV</t>
  </si>
  <si>
    <t>01/2020 a 12/2021</t>
  </si>
  <si>
    <t>TERMO DE COLABORAÇÃO nº 03/2018 - Aditivo V</t>
  </si>
  <si>
    <t>03/2021 a 12/2022</t>
  </si>
  <si>
    <t>TERMO DE COLABORAÇÃO nº 03/2018 - Aditivo VI</t>
  </si>
  <si>
    <t>05/2021 a 12/2021</t>
  </si>
  <si>
    <t>TERMO DE COLABORAÇÃO nº 03/2018 - Aditivo VII</t>
  </si>
  <si>
    <t>06/2022 a 07/2023</t>
  </si>
  <si>
    <t>DEMOSNTRATIVO DOS RECURSOS DISPONÍVEIS NO EXERCÍCIO</t>
  </si>
  <si>
    <t>DATA PREVISTA PARA O REPASSE (2)</t>
  </si>
  <si>
    <t>VALORES PREVISTOS (R$)</t>
  </si>
  <si>
    <t>DATA DO REPASSE</t>
  </si>
  <si>
    <t>NÚMERO DO DOCUMENTO DE CRÉDITO</t>
  </si>
  <si>
    <t>VALORES REPASSADOS (R$)</t>
  </si>
  <si>
    <t>(A) SALDO DO EXERCICIO ANTERIOR</t>
  </si>
  <si>
    <t>(B) REPASSES PÚBLICOS NO EXERCÍCIO</t>
  </si>
  <si>
    <t>(C)RECEITAS COM APLICAÇÕES FINANCEIRAS DOS REPASSES PÚBLICOS</t>
  </si>
  <si>
    <t>(D) OUTRAS RECEITAS DECORRENTES DA EXECUÇÃO DO AJUSTE (3)</t>
  </si>
  <si>
    <t>(E) TOTAL DE RECURSOS PÚBLICOS (A+B+C+D)</t>
  </si>
  <si>
    <t>(F) RECURSOS PRÓPRIOS DA ENTIDADE PARCEIRA</t>
  </si>
  <si>
    <t>(G) TOTAL DE RECUSOS DISPONÍVEIS NO EXERCÍCIO (E+F)</t>
  </si>
  <si>
    <t>(1) Verba: Federal, Estadual ou Municipal, devendo ser elaborado um anexo para cada fonte</t>
  </si>
  <si>
    <t>(2) Incluir valores previstos no exercício anterior e repassados nesse exercício</t>
  </si>
  <si>
    <t>(3) Receitas com estacionamento, aluguéis, entre outras.</t>
  </si>
  <si>
    <t>O(s) signatário(s), na qualidade de representante(s) legal da  Associação e Comunidade Casa de Nazaré  vem indicar, na forma abaixo detalhada as despesas incorridas e pagas no exercício bem como as despesas a pagar no exercício seguinte.</t>
  </si>
  <si>
    <t>DEMONSTRATIVO DAS DESPESAS INCORRIDAS NO EXERCÍCIO</t>
  </si>
  <si>
    <t>CATEGORIA OU FINALIDADE DA DESPESA (8)</t>
  </si>
  <si>
    <t xml:space="preserve">DESPESAS CONTABILIZADAS NESTE EXERCÍCIO (R$) </t>
  </si>
  <si>
    <t>DESPESAS CONTABILIZADAS EM EXERCÍCIOS ANTERIORES E PAGAS NESTE EXERCÍCIO (R$)                   (H)</t>
  </si>
  <si>
    <t>DESPESAS CONTABILIZADAS NESTE EXERCÍCIO E PAGAS NESTE EXERCÍCIO (R$)           (I)</t>
  </si>
  <si>
    <t>TOTAL DE DESPESAS PAGAS NESTE EXERCÍCIO (R$)              (J=H+I)</t>
  </si>
  <si>
    <t xml:space="preserve">DESPESAS CONTABILIZADAS NESTE EXERCÍCIO A PAGAR EM EXERCÍCIOS SEGUINTES (R$) </t>
  </si>
  <si>
    <t>Despesas c/ Assistidos</t>
  </si>
  <si>
    <t>Utilidades Públicas (7)</t>
  </si>
  <si>
    <t>Despesas c/ Pessoal (5)</t>
  </si>
  <si>
    <t>Despesas Administrativas</t>
  </si>
  <si>
    <t>Despesas Manutenção</t>
  </si>
  <si>
    <t>Serviços Terceiros (6)</t>
  </si>
  <si>
    <t>(1) Verba: Federal, Estadual, Municipal e Recursos Próprios, devendo ser elaborado um anexo para cada fonte de recurso</t>
  </si>
  <si>
    <t>(5) Salários, encargos e beneficios.</t>
  </si>
  <si>
    <t>(6) Autonômos e pessoa juridica</t>
  </si>
  <si>
    <t>(7) Energia Eletrica, água e esgoto, gás, telefone e internet</t>
  </si>
  <si>
    <t>(8) No rol exemplificativo incluir também as aquisições e os compromissos assumidos que não  são classificados contabilmente como DESPESAS, como, por exemplo, quisição de bens permanentes.</t>
  </si>
  <si>
    <t>(*) Apenas para entidades da área da saúde.</t>
  </si>
  <si>
    <t>DEMONSTRATIVO DO SALDO FINANCEIRO DO EXERCÍCIO</t>
  </si>
  <si>
    <t>(G) TOTAL DE RECURSOS DISPONÍVEL NO EXERCÍCIO</t>
  </si>
  <si>
    <t>(J) DESPESAS PAGAS NO EXERCÍCIO (H+I)</t>
  </si>
  <si>
    <t>(K) RECURSO PÚBLICO NÃO APLICADO [E-(J-F)]</t>
  </si>
  <si>
    <t>(L) VALOR DEVOLVIDO AO ORGÃO PÚBLICO</t>
  </si>
  <si>
    <t>(M) VALOR AUTORIZADO PARA APLICAÇÃO NO EXERCÍCIO SEGUINTE (K-L)</t>
  </si>
  <si>
    <t>Declaro(amos), na qualidade de responsável pela entidade supra epigrafada, sob as penas da Lei, que a despesa relacionada comprova a exata aplicação dos recursos recebidos para os fins indicados, conforme programa de trabalho, proprosto ao Órgão Público Parceiro.</t>
  </si>
  <si>
    <t>FGTS</t>
  </si>
  <si>
    <t>Karina Victor de Souza</t>
  </si>
  <si>
    <t>Rapido Luxo Campinas Ltda</t>
  </si>
  <si>
    <t>Connectuse Sistemas Ltda - EPP</t>
  </si>
  <si>
    <t>FG Asses e Desenv de Projetos Sociais e Culturais Lt ME</t>
  </si>
  <si>
    <t>Metropolitan Life Seguros e Previdência Privada S.A.</t>
  </si>
  <si>
    <t>São Paulo Transporte S/A</t>
  </si>
  <si>
    <t>ANEXO II</t>
  </si>
  <si>
    <t>RELAÇÃO DAS NOTAS FISCAIS</t>
  </si>
  <si>
    <t>DATA DOCTO</t>
  </si>
  <si>
    <t>DOC. Nº</t>
  </si>
  <si>
    <t>RAZÃO SOCIAL</t>
  </si>
  <si>
    <t>NATUREZA OPERAÇÃO</t>
  </si>
  <si>
    <t>VALOR TOTAL</t>
  </si>
  <si>
    <t>VALOR MUNICIPAL</t>
  </si>
  <si>
    <t>Número de documentos relacionados:</t>
  </si>
  <si>
    <t xml:space="preserve">Total de despesas: </t>
  </si>
  <si>
    <t xml:space="preserve">Total de despesas comprovadas Municipal: </t>
  </si>
  <si>
    <t xml:space="preserve">Declaramos na qualidade de responsáveis pela Associação e Comunidade Casa de Nazaré, sob as penas da LEI, que a  </t>
  </si>
  <si>
    <t xml:space="preserve">documentação acima relacionada comprova a exata aplicação dos recursos recebidos para os fins indicados no </t>
  </si>
  <si>
    <t>Plano de Trabalho.</t>
  </si>
  <si>
    <t>Gilberto Ângelo Begiato</t>
  </si>
  <si>
    <t>Serviços Gerais</t>
  </si>
  <si>
    <t>Psicóloga</t>
  </si>
  <si>
    <t xml:space="preserve">Cuid de Crianças </t>
  </si>
  <si>
    <t>Psicológo</t>
  </si>
  <si>
    <t>Cuid de Crianças Feirista</t>
  </si>
  <si>
    <t>Educador II</t>
  </si>
  <si>
    <t>Auxiliar Administrativo</t>
  </si>
  <si>
    <t>Pedagoga</t>
  </si>
  <si>
    <t>coordenador administrativo</t>
  </si>
  <si>
    <t>Motorista</t>
  </si>
  <si>
    <t>Caseiro</t>
  </si>
  <si>
    <t xml:space="preserve">Coordenadora </t>
  </si>
  <si>
    <t>Cuidadora de Apoio</t>
  </si>
  <si>
    <t>Supervisora Geral</t>
  </si>
  <si>
    <t>Assist. Social - Superv</t>
  </si>
  <si>
    <t xml:space="preserve">Assistente Social </t>
  </si>
  <si>
    <t xml:space="preserve">Serviços de Terceiros </t>
  </si>
  <si>
    <t>Despesa com Pessoal</t>
  </si>
  <si>
    <t>Rendimento de Aplicação</t>
  </si>
  <si>
    <t>EXERCÍCIO:  Junho/2023</t>
  </si>
  <si>
    <t>Receb Prefeitura/Municipal ref mês 06 -2023 DOC 286492</t>
  </si>
  <si>
    <t>Receb Prefeitura/Federal ref mês 06 -2023 DOC 000001</t>
  </si>
  <si>
    <t>Emporio de Carnes Tulipas Ltda ref mês 05/2023 nf 2287</t>
  </si>
  <si>
    <t>Folha Pagto Miriam Aparecida Ruy ref. mês 05/2023</t>
  </si>
  <si>
    <t>Folha Pagto Denise Tealdi ref. mês 05/2023</t>
  </si>
  <si>
    <t>Folha Pagto Gilberto Angelo Begiato ref. mês 05/2023</t>
  </si>
  <si>
    <t>Folha Pagto Renata Rosa de Moura ref. mês 05/2023</t>
  </si>
  <si>
    <t>FGTS ref. mês 05/2023</t>
  </si>
  <si>
    <t>Telefonica Brasil as ref mês 05/2023 nf 391628</t>
  </si>
  <si>
    <t>Vivo S/A ref mês 05/2023 nf 774407</t>
  </si>
  <si>
    <t>FG Asses e Desenv de Projetos Sociais e Culturais Lt ME ref mês 06/2023 nf 1539</t>
  </si>
  <si>
    <t>Organização Contábil Verdi Elite SS EPP ref mês 05/2023 nf 1250</t>
  </si>
  <si>
    <t>Viação Itupeva Ltda ref 06/2023 nf 16525</t>
  </si>
  <si>
    <t>Connectuse Sistemas Ltda - EPP ref mês 06/2023 nf 32425</t>
  </si>
  <si>
    <t>Karina Victor de Souza ref mês 06/023 nf 33</t>
  </si>
  <si>
    <t>São Paulo Transporte S/A ref mês 06/2023 nf 127490072</t>
  </si>
  <si>
    <t>Transurb Transportes  Urbanos de Jundiaí Ltda ref mês 06/2023 nf 1307437</t>
  </si>
  <si>
    <t>Rapido Luxo Campinas Ltda ref mês 06/2023 nf 722197</t>
  </si>
  <si>
    <t>Folha ref mês 06/2023</t>
  </si>
  <si>
    <t>Relação da transferência citada acima - 13º</t>
  </si>
  <si>
    <t>Jundiaí, 10 de Julho de 2023.</t>
  </si>
  <si>
    <t>mês de Junho de 2023</t>
  </si>
  <si>
    <t xml:space="preserve">Alelo S/A </t>
  </si>
  <si>
    <t xml:space="preserve">Viação Itupeva Ltda </t>
  </si>
  <si>
    <t>ORIGEM DOS RECURSOS (1): Federal</t>
  </si>
  <si>
    <t>Jundiaí, 10 de Julho de 2023</t>
  </si>
  <si>
    <t>FGTS ref. mês 06/2023</t>
  </si>
  <si>
    <t>CONCILIAÇÃO JUNHO</t>
  </si>
  <si>
    <t>Metropolitan Life Seguros e Previd. Privada S.A. ref mês 06/2023 NF 5765751</t>
  </si>
  <si>
    <t>Valor folha Dezembro/2022</t>
  </si>
  <si>
    <t>Saldo final</t>
  </si>
  <si>
    <t>Alelo S/A ref mês 05/2023 NF 23372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</si>
</sst>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8" formatCode="&quot;R$&quot;\ #,##0.00;[Red]\-&quot;R$&quot;\ #,##0.00"/>
    <numFmt numFmtId="164" formatCode="[$-416]mmm\-yy;@"/>
    <numFmt numFmtId="165" formatCode="dd/mm/yy;@"/>
    <numFmt numFmtId="166" formatCode="#,##0.00;[Red]#,##0.00"/>
    <numFmt numFmtId="167" formatCode="00000"/>
    <numFmt numFmtId="168" formatCode="#,##0.00_ ;[Red]\-#,##0.00\ "/>
    <numFmt numFmtId="169" formatCode="d/m;@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Tahoma"/>
      <family val="2"/>
    </font>
    <font>
      <sz val="10"/>
      <name val="Tahoma"/>
      <family val="2"/>
    </font>
    <font>
      <b/>
      <sz val="11"/>
      <color indexed="8"/>
      <name val="Tahoma"/>
      <family val="2"/>
    </font>
    <font>
      <sz val="11"/>
      <color theme="1"/>
      <name val="Calibri"/>
      <family val="2"/>
    </font>
    <font>
      <b/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9"/>
      <name val="Tahoma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u/>
      <sz val="11"/>
      <color theme="1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000000"/>
      <name val="Calibri"/>
      <family val="2"/>
    </font>
    <font>
      <sz val="11"/>
      <name val="Calibri"/>
      <family val="2"/>
    </font>
    <font>
      <b/>
      <sz val="10"/>
      <color rgb="FF000000"/>
      <name val="Calibri"/>
      <family val="2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name val="Calibri"/>
      <family val="2"/>
    </font>
    <font>
      <b/>
      <sz val="9"/>
      <color rgb="FF000000"/>
      <name val="Calibri"/>
      <family val="2"/>
    </font>
    <font>
      <b/>
      <sz val="10"/>
      <name val="Arial"/>
      <family val="2"/>
    </font>
    <font>
      <b/>
      <sz val="11"/>
      <name val="Calibri"/>
      <family val="2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b/>
      <sz val="10"/>
      <color indexed="8"/>
      <name val="Tahoma"/>
      <family val="2"/>
    </font>
    <font>
      <b/>
      <u/>
      <sz val="10"/>
      <color indexed="8"/>
      <name val="Tahoma"/>
      <family val="2"/>
    </font>
    <font>
      <sz val="11"/>
      <name val="Calibri"/>
      <family val="2"/>
      <scheme val="minor"/>
    </font>
    <font>
      <b/>
      <sz val="9"/>
      <color theme="1"/>
      <name val="Tahoma"/>
      <family val="2"/>
    </font>
    <font>
      <sz val="9"/>
      <name val="Tahoma"/>
      <family val="2"/>
    </font>
    <font>
      <sz val="8"/>
      <color indexed="8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/>
    <xf numFmtId="0" fontId="1" fillId="0" borderId="0"/>
    <xf numFmtId="0" fontId="11" fillId="0" borderId="0"/>
    <xf numFmtId="0" fontId="11" fillId="0" borderId="0" applyFont="0" applyFill="0" applyBorder="0" applyAlignment="0" applyProtection="0"/>
    <xf numFmtId="0" fontId="14" fillId="0" borderId="0" applyNumberFormat="0" applyFill="0" applyBorder="0" applyAlignment="0" applyProtection="0"/>
  </cellStyleXfs>
  <cellXfs count="204">
    <xf numFmtId="0" fontId="0" fillId="0" borderId="0" xfId="0"/>
    <xf numFmtId="0" fontId="0" fillId="0" borderId="0" xfId="0" applyAlignment="1"/>
    <xf numFmtId="14" fontId="0" fillId="0" borderId="0" xfId="0" applyNumberFormat="1" applyAlignment="1"/>
    <xf numFmtId="4" fontId="0" fillId="0" borderId="0" xfId="0" applyNumberFormat="1" applyAlignment="1"/>
    <xf numFmtId="0" fontId="0" fillId="0" borderId="0" xfId="0" applyAlignment="1">
      <alignment horizontal="left"/>
    </xf>
    <xf numFmtId="0" fontId="3" fillId="0" borderId="0" xfId="0" applyFont="1" applyBorder="1" applyAlignment="1">
      <alignment horizontal="centerContinuous"/>
    </xf>
    <xf numFmtId="0" fontId="3" fillId="0" borderId="0" xfId="0" applyFont="1" applyBorder="1" applyAlignment="1">
      <alignment horizontal="centerContinuous" wrapText="1"/>
    </xf>
    <xf numFmtId="4" fontId="3" fillId="0" borderId="0" xfId="0" applyNumberFormat="1" applyFont="1" applyBorder="1" applyAlignment="1">
      <alignment horizontal="centerContinuous"/>
    </xf>
    <xf numFmtId="0" fontId="4" fillId="0" borderId="0" xfId="0" applyFont="1" applyBorder="1"/>
    <xf numFmtId="0" fontId="3" fillId="0" borderId="0" xfId="0" applyFont="1" applyBorder="1" applyAlignment="1">
      <alignment horizontal="center"/>
    </xf>
    <xf numFmtId="0" fontId="4" fillId="0" borderId="0" xfId="0" applyFont="1" applyBorder="1" applyAlignment="1">
      <alignment wrapText="1"/>
    </xf>
    <xf numFmtId="0" fontId="4" fillId="0" borderId="0" xfId="0" applyFont="1" applyBorder="1" applyAlignment="1">
      <alignment horizontal="right"/>
    </xf>
    <xf numFmtId="4" fontId="4" fillId="0" borderId="0" xfId="0" applyNumberFormat="1" applyFont="1" applyBorder="1"/>
    <xf numFmtId="0" fontId="3" fillId="0" borderId="0" xfId="0" applyFont="1" applyBorder="1" applyAlignment="1"/>
    <xf numFmtId="0" fontId="3" fillId="0" borderId="0" xfId="0" applyFont="1" applyBorder="1" applyAlignment="1">
      <alignment wrapText="1"/>
    </xf>
    <xf numFmtId="0" fontId="3" fillId="0" borderId="0" xfId="0" applyFont="1" applyBorder="1" applyAlignment="1">
      <alignment horizontal="right"/>
    </xf>
    <xf numFmtId="0" fontId="3" fillId="0" borderId="0" xfId="0" quotePrefix="1" applyFont="1" applyBorder="1" applyAlignment="1"/>
    <xf numFmtId="49" fontId="3" fillId="0" borderId="0" xfId="0" applyNumberFormat="1" applyFont="1" applyFill="1" applyBorder="1" applyAlignment="1">
      <alignment horizontal="right"/>
    </xf>
    <xf numFmtId="0" fontId="3" fillId="0" borderId="0" xfId="0" applyFont="1" applyFill="1" applyBorder="1" applyAlignment="1">
      <alignment horizontal="right"/>
    </xf>
    <xf numFmtId="0" fontId="3" fillId="0" borderId="1" xfId="0" applyFont="1" applyFill="1" applyBorder="1" applyAlignment="1">
      <alignment horizontal="centerContinuous" wrapText="1"/>
    </xf>
    <xf numFmtId="0" fontId="3" fillId="0" borderId="1" xfId="0" applyFont="1" applyFill="1" applyBorder="1" applyAlignment="1">
      <alignment horizontal="centerContinuous" vertical="top" wrapText="1"/>
    </xf>
    <xf numFmtId="0" fontId="3" fillId="0" borderId="1" xfId="0" applyFont="1" applyFill="1" applyBorder="1" applyAlignment="1">
      <alignment horizontal="right" vertical="top" wrapText="1"/>
    </xf>
    <xf numFmtId="4" fontId="3" fillId="0" borderId="1" xfId="0" applyNumberFormat="1" applyFont="1" applyFill="1" applyBorder="1" applyAlignment="1">
      <alignment horizontal="right" vertical="top" wrapText="1"/>
    </xf>
    <xf numFmtId="0" fontId="5" fillId="0" borderId="2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 vertical="top"/>
    </xf>
    <xf numFmtId="4" fontId="5" fillId="0" borderId="2" xfId="0" applyNumberFormat="1" applyFont="1" applyFill="1" applyBorder="1" applyAlignment="1">
      <alignment horizontal="center" vertical="top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/>
    <xf numFmtId="4" fontId="6" fillId="0" borderId="1" xfId="0" applyNumberFormat="1" applyFont="1" applyFill="1" applyBorder="1"/>
    <xf numFmtId="4" fontId="6" fillId="0" borderId="1" xfId="0" applyNumberFormat="1" applyFont="1" applyFill="1" applyBorder="1" applyAlignment="1"/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/>
    <xf numFmtId="4" fontId="6" fillId="0" borderId="0" xfId="0" applyNumberFormat="1" applyFont="1" applyFill="1" applyBorder="1"/>
    <xf numFmtId="4" fontId="6" fillId="0" borderId="0" xfId="0" applyNumberFormat="1" applyFont="1" applyFill="1" applyBorder="1" applyAlignment="1"/>
    <xf numFmtId="14" fontId="6" fillId="0" borderId="1" xfId="0" applyNumberFormat="1" applyFont="1" applyFill="1" applyBorder="1" applyAlignment="1">
      <alignment horizontal="center" vertical="center"/>
    </xf>
    <xf numFmtId="4" fontId="0" fillId="0" borderId="0" xfId="0" applyNumberFormat="1" applyFill="1" applyBorder="1"/>
    <xf numFmtId="0" fontId="0" fillId="0" borderId="1" xfId="0" applyBorder="1" applyAlignment="1"/>
    <xf numFmtId="0" fontId="7" fillId="0" borderId="3" xfId="0" applyFont="1" applyFill="1" applyBorder="1"/>
    <xf numFmtId="164" fontId="8" fillId="0" borderId="4" xfId="0" applyNumberFormat="1" applyFont="1" applyFill="1" applyBorder="1" applyAlignment="1">
      <alignment horizontal="right" wrapText="1"/>
    </xf>
    <xf numFmtId="4" fontId="9" fillId="0" borderId="0" xfId="1" applyNumberFormat="1" applyFont="1" applyFill="1" applyBorder="1" applyAlignment="1">
      <alignment horizontal="center" vertical="center" wrapText="1"/>
    </xf>
    <xf numFmtId="4" fontId="6" fillId="0" borderId="5" xfId="0" applyNumberFormat="1" applyFont="1" applyFill="1" applyBorder="1"/>
    <xf numFmtId="4" fontId="6" fillId="0" borderId="6" xfId="0" applyNumberFormat="1" applyFont="1" applyFill="1" applyBorder="1"/>
    <xf numFmtId="0" fontId="2" fillId="0" borderId="3" xfId="0" applyFont="1" applyFill="1" applyBorder="1"/>
    <xf numFmtId="4" fontId="0" fillId="0" borderId="4" xfId="0" applyNumberFormat="1" applyFont="1" applyBorder="1"/>
    <xf numFmtId="0" fontId="10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 vertical="top"/>
    </xf>
    <xf numFmtId="4" fontId="10" fillId="0" borderId="0" xfId="0" applyNumberFormat="1" applyFont="1" applyFill="1" applyBorder="1" applyAlignment="1">
      <alignment horizontal="center" vertical="top"/>
    </xf>
    <xf numFmtId="0" fontId="0" fillId="0" borderId="0" xfId="0" applyFont="1" applyAlignment="1"/>
    <xf numFmtId="165" fontId="4" fillId="0" borderId="0" xfId="0" applyNumberFormat="1" applyFont="1" applyFill="1" applyAlignment="1">
      <alignment vertical="center"/>
    </xf>
    <xf numFmtId="0" fontId="4" fillId="0" borderId="0" xfId="0" applyFont="1" applyFill="1"/>
    <xf numFmtId="0" fontId="3" fillId="0" borderId="0" xfId="2" applyFont="1" applyFill="1" applyBorder="1" applyAlignment="1">
      <alignment horizontal="left"/>
    </xf>
    <xf numFmtId="0" fontId="3" fillId="0" borderId="0" xfId="3" applyFont="1" applyFill="1" applyBorder="1" applyAlignment="1">
      <alignment horizontal="left"/>
    </xf>
    <xf numFmtId="0" fontId="4" fillId="0" borderId="0" xfId="2" applyFont="1" applyFill="1" applyBorder="1" applyAlignment="1">
      <alignment horizontal="left"/>
    </xf>
    <xf numFmtId="0" fontId="4" fillId="0" borderId="0" xfId="3" applyFont="1" applyFill="1" applyBorder="1" applyAlignment="1">
      <alignment horizontal="left"/>
    </xf>
    <xf numFmtId="0" fontId="4" fillId="0" borderId="0" xfId="0" applyFont="1" applyFill="1" applyAlignment="1">
      <alignment vertical="center"/>
    </xf>
    <xf numFmtId="0" fontId="6" fillId="0" borderId="7" xfId="0" applyFont="1" applyFill="1" applyBorder="1"/>
    <xf numFmtId="0" fontId="6" fillId="0" borderId="8" xfId="0" applyFont="1" applyFill="1" applyBorder="1"/>
    <xf numFmtId="0" fontId="6" fillId="0" borderId="9" xfId="0" applyFont="1" applyFill="1" applyBorder="1"/>
    <xf numFmtId="0" fontId="0" fillId="0" borderId="9" xfId="0" applyBorder="1" applyAlignment="1"/>
    <xf numFmtId="0" fontId="0" fillId="0" borderId="10" xfId="0" applyBorder="1" applyAlignment="1"/>
    <xf numFmtId="0" fontId="15" fillId="0" borderId="0" xfId="0" applyFont="1"/>
    <xf numFmtId="0" fontId="17" fillId="0" borderId="0" xfId="0" applyFont="1"/>
    <xf numFmtId="0" fontId="17" fillId="0" borderId="0" xfId="0" applyFont="1" applyAlignment="1"/>
    <xf numFmtId="166" fontId="17" fillId="0" borderId="0" xfId="0" applyNumberFormat="1" applyFont="1" applyAlignment="1"/>
    <xf numFmtId="8" fontId="0" fillId="0" borderId="0" xfId="0" applyNumberFormat="1"/>
    <xf numFmtId="0" fontId="0" fillId="0" borderId="0" xfId="0" quotePrefix="1"/>
    <xf numFmtId="0" fontId="16" fillId="0" borderId="0" xfId="0" applyFont="1" applyBorder="1" applyAlignment="1">
      <alignment wrapText="1"/>
    </xf>
    <xf numFmtId="0" fontId="11" fillId="0" borderId="0" xfId="0" applyFont="1" applyBorder="1"/>
    <xf numFmtId="0" fontId="22" fillId="0" borderId="14" xfId="0" applyFont="1" applyBorder="1" applyAlignment="1">
      <alignment horizontal="center" wrapText="1"/>
    </xf>
    <xf numFmtId="4" fontId="17" fillId="0" borderId="14" xfId="0" applyNumberFormat="1" applyFont="1" applyBorder="1" applyAlignment="1">
      <alignment horizontal="center"/>
    </xf>
    <xf numFmtId="4" fontId="0" fillId="0" borderId="0" xfId="0" applyNumberFormat="1"/>
    <xf numFmtId="0" fontId="25" fillId="0" borderId="0" xfId="0" applyFont="1"/>
    <xf numFmtId="0" fontId="0" fillId="0" borderId="0" xfId="0" applyFont="1"/>
    <xf numFmtId="4" fontId="0" fillId="0" borderId="0" xfId="0" applyNumberFormat="1" applyFont="1" applyFill="1" applyBorder="1" applyAlignment="1"/>
    <xf numFmtId="0" fontId="26" fillId="0" borderId="0" xfId="0" applyFont="1"/>
    <xf numFmtId="0" fontId="27" fillId="0" borderId="0" xfId="0" applyFont="1"/>
    <xf numFmtId="0" fontId="28" fillId="0" borderId="0" xfId="3" applyFont="1" applyFill="1" applyBorder="1" applyAlignment="1">
      <alignment horizontal="left"/>
    </xf>
    <xf numFmtId="4" fontId="26" fillId="0" borderId="0" xfId="0" applyNumberFormat="1" applyFont="1" applyFill="1" applyBorder="1" applyAlignment="1"/>
    <xf numFmtId="0" fontId="29" fillId="0" borderId="0" xfId="3" applyFont="1" applyFill="1" applyBorder="1" applyAlignment="1">
      <alignment horizontal="left"/>
    </xf>
    <xf numFmtId="1" fontId="29" fillId="0" borderId="0" xfId="2" applyNumberFormat="1" applyFont="1" applyFill="1" applyBorder="1" applyAlignment="1">
      <alignment horizontal="left"/>
    </xf>
    <xf numFmtId="1" fontId="0" fillId="0" borderId="0" xfId="0" applyNumberFormat="1" applyAlignment="1">
      <alignment horizontal="right"/>
    </xf>
    <xf numFmtId="169" fontId="3" fillId="0" borderId="1" xfId="1" applyNumberFormat="1" applyFont="1" applyFill="1" applyBorder="1" applyAlignment="1">
      <alignment horizontal="center" vertical="center" wrapText="1"/>
    </xf>
    <xf numFmtId="1" fontId="3" fillId="0" borderId="1" xfId="1" applyNumberFormat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 wrapText="1"/>
    </xf>
    <xf numFmtId="4" fontId="9" fillId="0" borderId="1" xfId="1" applyNumberFormat="1" applyFont="1" applyFill="1" applyBorder="1" applyAlignment="1">
      <alignment horizontal="center" vertical="center" wrapText="1"/>
    </xf>
    <xf numFmtId="14" fontId="0" fillId="0" borderId="1" xfId="0" applyNumberFormat="1" applyBorder="1"/>
    <xf numFmtId="0" fontId="0" fillId="0" borderId="1" xfId="0" applyBorder="1" applyAlignment="1">
      <alignment horizontal="left"/>
    </xf>
    <xf numFmtId="0" fontId="0" fillId="0" borderId="1" xfId="0" applyBorder="1"/>
    <xf numFmtId="4" fontId="0" fillId="0" borderId="1" xfId="0" applyNumberFormat="1" applyBorder="1"/>
    <xf numFmtId="165" fontId="9" fillId="0" borderId="0" xfId="1" applyNumberFormat="1" applyFont="1" applyFill="1" applyBorder="1"/>
    <xf numFmtId="0" fontId="0" fillId="0" borderId="0" xfId="0" applyAlignment="1">
      <alignment horizontal="right"/>
    </xf>
    <xf numFmtId="0" fontId="9" fillId="0" borderId="0" xfId="3" applyNumberFormat="1" applyFont="1" applyFill="1" applyBorder="1"/>
    <xf numFmtId="165" fontId="9" fillId="0" borderId="0" xfId="1" applyNumberFormat="1" applyFont="1" applyFill="1"/>
    <xf numFmtId="4" fontId="33" fillId="0" borderId="0" xfId="0" applyNumberFormat="1" applyFont="1"/>
    <xf numFmtId="165" fontId="34" fillId="0" borderId="0" xfId="1" applyNumberFormat="1" applyFont="1" applyFill="1"/>
    <xf numFmtId="1" fontId="34" fillId="0" borderId="0" xfId="1" applyNumberFormat="1" applyFont="1" applyFill="1" applyAlignment="1">
      <alignment horizontal="right"/>
    </xf>
    <xf numFmtId="0" fontId="34" fillId="0" borderId="0" xfId="1" applyFont="1" applyFill="1" applyAlignment="1"/>
    <xf numFmtId="0" fontId="34" fillId="0" borderId="0" xfId="1" applyFont="1" applyFill="1"/>
    <xf numFmtId="165" fontId="4" fillId="0" borderId="0" xfId="0" applyNumberFormat="1" applyFont="1" applyFill="1"/>
    <xf numFmtId="1" fontId="4" fillId="0" borderId="0" xfId="0" applyNumberFormat="1" applyFont="1" applyFill="1" applyAlignment="1">
      <alignment horizontal="right"/>
    </xf>
    <xf numFmtId="14" fontId="3" fillId="0" borderId="0" xfId="0" applyNumberFormat="1" applyFont="1" applyFill="1" applyBorder="1" applyAlignment="1">
      <alignment horizontal="justify" vertical="top" wrapText="1"/>
    </xf>
    <xf numFmtId="0" fontId="35" fillId="0" borderId="0" xfId="0" applyFont="1" applyFill="1"/>
    <xf numFmtId="0" fontId="0" fillId="2" borderId="1" xfId="0" applyFill="1" applyBorder="1" applyAlignment="1">
      <alignment horizontal="left"/>
    </xf>
    <xf numFmtId="14" fontId="0" fillId="0" borderId="1" xfId="0" applyNumberFormat="1" applyBorder="1" applyAlignment="1">
      <alignment horizontal="center" vertical="center"/>
    </xf>
    <xf numFmtId="0" fontId="0" fillId="0" borderId="25" xfId="0" applyBorder="1" applyAlignment="1"/>
    <xf numFmtId="0" fontId="0" fillId="2" borderId="1" xfId="0" applyFill="1" applyBorder="1"/>
    <xf numFmtId="4" fontId="0" fillId="2" borderId="1" xfId="0" applyNumberFormat="1" applyFill="1" applyBorder="1"/>
    <xf numFmtId="0" fontId="6" fillId="2" borderId="1" xfId="0" applyFont="1" applyFill="1" applyBorder="1"/>
    <xf numFmtId="4" fontId="6" fillId="2" borderId="1" xfId="0" applyNumberFormat="1" applyFont="1" applyFill="1" applyBorder="1"/>
    <xf numFmtId="14" fontId="0" fillId="2" borderId="1" xfId="0" applyNumberFormat="1" applyFill="1" applyBorder="1" applyAlignment="1">
      <alignment horizontal="center" vertical="center"/>
    </xf>
    <xf numFmtId="1" fontId="3" fillId="0" borderId="16" xfId="1" applyNumberFormat="1" applyFont="1" applyFill="1" applyBorder="1" applyAlignment="1">
      <alignment horizontal="center" vertical="center" wrapText="1"/>
    </xf>
    <xf numFmtId="0" fontId="6" fillId="0" borderId="27" xfId="0" applyFont="1" applyFill="1" applyBorder="1"/>
    <xf numFmtId="0" fontId="6" fillId="0" borderId="28" xfId="0" applyFont="1" applyFill="1" applyBorder="1"/>
    <xf numFmtId="0" fontId="6" fillId="0" borderId="17" xfId="0" applyFont="1" applyFill="1" applyBorder="1"/>
    <xf numFmtId="0" fontId="0" fillId="0" borderId="17" xfId="0" applyBorder="1" applyAlignment="1"/>
    <xf numFmtId="4" fontId="0" fillId="0" borderId="1" xfId="0" applyNumberFormat="1" applyBorder="1" applyAlignment="1">
      <alignment horizontal="right"/>
    </xf>
    <xf numFmtId="4" fontId="34" fillId="0" borderId="1" xfId="1" applyNumberFormat="1" applyFont="1" applyFill="1" applyBorder="1" applyAlignment="1">
      <alignment horizontal="right" vertical="center" wrapText="1"/>
    </xf>
    <xf numFmtId="4" fontId="0" fillId="0" borderId="1" xfId="0" applyNumberFormat="1" applyFont="1" applyBorder="1" applyAlignment="1">
      <alignment horizontal="right"/>
    </xf>
    <xf numFmtId="0" fontId="0" fillId="2" borderId="16" xfId="0" applyFill="1" applyBorder="1" applyAlignment="1">
      <alignment horizontal="left"/>
    </xf>
    <xf numFmtId="4" fontId="32" fillId="2" borderId="1" xfId="0" applyNumberFormat="1" applyFont="1" applyFill="1" applyBorder="1"/>
    <xf numFmtId="0" fontId="0" fillId="0" borderId="0" xfId="0" applyFill="1"/>
    <xf numFmtId="4" fontId="0" fillId="0" borderId="26" xfId="0" applyNumberFormat="1" applyFill="1" applyBorder="1" applyAlignment="1"/>
    <xf numFmtId="4" fontId="0" fillId="0" borderId="0" xfId="0" applyNumberFormat="1" applyFill="1" applyBorder="1" applyAlignment="1"/>
    <xf numFmtId="4" fontId="0" fillId="2" borderId="1" xfId="0" applyNumberFormat="1" applyFill="1" applyBorder="1" applyAlignment="1">
      <alignment horizontal="right"/>
    </xf>
    <xf numFmtId="4" fontId="0" fillId="2" borderId="1" xfId="0" applyNumberFormat="1" applyFont="1" applyFill="1" applyBorder="1" applyAlignment="1">
      <alignment horizontal="right"/>
    </xf>
    <xf numFmtId="4" fontId="0" fillId="0" borderId="29" xfId="0" applyNumberFormat="1" applyBorder="1" applyAlignment="1"/>
    <xf numFmtId="4" fontId="34" fillId="2" borderId="1" xfId="1" applyNumberFormat="1" applyFont="1" applyFill="1" applyBorder="1" applyAlignment="1">
      <alignment horizontal="right" vertical="center" wrapText="1"/>
    </xf>
    <xf numFmtId="4" fontId="0" fillId="0" borderId="0" xfId="0" applyNumberFormat="1" applyAlignment="1">
      <alignment wrapText="1"/>
    </xf>
    <xf numFmtId="14" fontId="0" fillId="0" borderId="1" xfId="0" applyNumberFormat="1" applyFont="1" applyFill="1" applyBorder="1" applyAlignment="1">
      <alignment horizontal="center" vertical="center"/>
    </xf>
    <xf numFmtId="0" fontId="0" fillId="0" borderId="16" xfId="0" applyFill="1" applyBorder="1" applyAlignment="1">
      <alignment horizontal="left"/>
    </xf>
    <xf numFmtId="0" fontId="16" fillId="0" borderId="0" xfId="0" applyFont="1" applyAlignment="1">
      <alignment horizontal="center"/>
    </xf>
    <xf numFmtId="0" fontId="0" fillId="0" borderId="0" xfId="0" applyFont="1" applyAlignment="1"/>
    <xf numFmtId="0" fontId="18" fillId="0" borderId="11" xfId="0" applyFont="1" applyBorder="1"/>
    <xf numFmtId="0" fontId="11" fillId="0" borderId="12" xfId="0" applyFont="1" applyBorder="1"/>
    <xf numFmtId="0" fontId="11" fillId="0" borderId="13" xfId="0" applyFont="1" applyBorder="1"/>
    <xf numFmtId="0" fontId="18" fillId="0" borderId="11" xfId="0" applyFont="1" applyBorder="1" applyAlignment="1"/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4" applyAlignment="1" applyProtection="1">
      <alignment horizontal="center" vertical="center"/>
    </xf>
    <xf numFmtId="0" fontId="22" fillId="0" borderId="11" xfId="0" applyFont="1" applyFill="1" applyBorder="1" applyAlignment="1"/>
    <xf numFmtId="0" fontId="22" fillId="0" borderId="12" xfId="0" applyFont="1" applyFill="1" applyBorder="1" applyAlignment="1"/>
    <xf numFmtId="0" fontId="22" fillId="0" borderId="13" xfId="0" applyFont="1" applyFill="1" applyBorder="1" applyAlignment="1"/>
    <xf numFmtId="14" fontId="11" fillId="0" borderId="11" xfId="0" applyNumberFormat="1" applyFont="1" applyFill="1" applyBorder="1" applyAlignment="1">
      <alignment horizontal="center"/>
    </xf>
    <xf numFmtId="14" fontId="11" fillId="0" borderId="13" xfId="0" applyNumberFormat="1" applyFont="1" applyFill="1" applyBorder="1" applyAlignment="1">
      <alignment horizontal="center"/>
    </xf>
    <xf numFmtId="0" fontId="11" fillId="0" borderId="11" xfId="0" applyFont="1" applyFill="1" applyBorder="1" applyAlignment="1">
      <alignment horizontal="center"/>
    </xf>
    <xf numFmtId="0" fontId="11" fillId="0" borderId="13" xfId="0" applyFont="1" applyFill="1" applyBorder="1" applyAlignment="1">
      <alignment horizontal="center"/>
    </xf>
    <xf numFmtId="4" fontId="11" fillId="0" borderId="11" xfId="0" applyNumberFormat="1" applyFont="1" applyFill="1" applyBorder="1" applyAlignment="1">
      <alignment horizontal="center"/>
    </xf>
    <xf numFmtId="4" fontId="11" fillId="0" borderId="13" xfId="0" applyNumberFormat="1" applyFont="1" applyFill="1" applyBorder="1" applyAlignment="1">
      <alignment horizontal="center"/>
    </xf>
    <xf numFmtId="0" fontId="19" fillId="0" borderId="0" xfId="0" applyFont="1" applyAlignment="1">
      <alignment horizontal="left"/>
    </xf>
    <xf numFmtId="0" fontId="20" fillId="0" borderId="0" xfId="0" applyFont="1" applyAlignment="1">
      <alignment horizontal="left"/>
    </xf>
    <xf numFmtId="0" fontId="18" fillId="0" borderId="11" xfId="0" applyFont="1" applyBorder="1" applyAlignment="1">
      <alignment wrapText="1"/>
    </xf>
    <xf numFmtId="0" fontId="11" fillId="0" borderId="0" xfId="0" applyFont="1"/>
    <xf numFmtId="0" fontId="21" fillId="0" borderId="11" xfId="0" applyFont="1" applyBorder="1" applyAlignment="1"/>
    <xf numFmtId="0" fontId="22" fillId="0" borderId="11" xfId="0" applyFont="1" applyBorder="1" applyAlignment="1">
      <alignment horizontal="center" wrapText="1"/>
    </xf>
    <xf numFmtId="0" fontId="22" fillId="0" borderId="11" xfId="0" applyFont="1" applyBorder="1" applyAlignment="1">
      <alignment horizontal="center"/>
    </xf>
    <xf numFmtId="0" fontId="16" fillId="0" borderId="11" xfId="0" applyFont="1" applyBorder="1" applyAlignment="1">
      <alignment horizontal="center" wrapText="1"/>
    </xf>
    <xf numFmtId="0" fontId="16" fillId="0" borderId="13" xfId="0" applyFont="1" applyBorder="1" applyAlignment="1">
      <alignment horizontal="center" wrapText="1"/>
    </xf>
    <xf numFmtId="14" fontId="11" fillId="0" borderId="11" xfId="0" quotePrefix="1" applyNumberFormat="1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4" fontId="11" fillId="0" borderId="11" xfId="0" applyNumberFormat="1" applyFont="1" applyBorder="1" applyAlignment="1">
      <alignment horizontal="center"/>
    </xf>
    <xf numFmtId="4" fontId="11" fillId="0" borderId="13" xfId="0" applyNumberFormat="1" applyFont="1" applyBorder="1" applyAlignment="1">
      <alignment horizontal="center"/>
    </xf>
    <xf numFmtId="14" fontId="11" fillId="0" borderId="11" xfId="0" applyNumberFormat="1" applyFont="1" applyBorder="1" applyAlignment="1">
      <alignment horizontal="center"/>
    </xf>
    <xf numFmtId="167" fontId="11" fillId="0" borderId="11" xfId="0" applyNumberFormat="1" applyFont="1" applyBorder="1" applyAlignment="1">
      <alignment horizontal="center"/>
    </xf>
    <xf numFmtId="167" fontId="11" fillId="0" borderId="13" xfId="0" applyNumberFormat="1" applyFont="1" applyBorder="1" applyAlignment="1">
      <alignment horizontal="center"/>
    </xf>
    <xf numFmtId="4" fontId="11" fillId="0" borderId="11" xfId="0" applyNumberFormat="1" applyFont="1" applyBorder="1"/>
    <xf numFmtId="4" fontId="11" fillId="0" borderId="13" xfId="0" applyNumberFormat="1" applyFont="1" applyBorder="1"/>
    <xf numFmtId="14" fontId="11" fillId="0" borderId="13" xfId="0" applyNumberFormat="1" applyFont="1" applyBorder="1" applyAlignment="1">
      <alignment horizontal="center"/>
    </xf>
    <xf numFmtId="0" fontId="22" fillId="0" borderId="11" xfId="0" applyFont="1" applyBorder="1" applyAlignment="1">
      <alignment horizontal="right"/>
    </xf>
    <xf numFmtId="0" fontId="23" fillId="0" borderId="11" xfId="0" applyFont="1" applyBorder="1"/>
    <xf numFmtId="4" fontId="24" fillId="0" borderId="11" xfId="0" applyNumberFormat="1" applyFont="1" applyBorder="1" applyAlignment="1"/>
    <xf numFmtId="4" fontId="23" fillId="0" borderId="11" xfId="0" applyNumberFormat="1" applyFont="1" applyBorder="1"/>
    <xf numFmtId="0" fontId="11" fillId="0" borderId="11" xfId="0" applyFont="1" applyBorder="1"/>
    <xf numFmtId="0" fontId="11" fillId="0" borderId="12" xfId="0" applyFont="1" applyBorder="1" applyAlignment="1">
      <alignment horizontal="right"/>
    </xf>
    <xf numFmtId="0" fontId="11" fillId="0" borderId="13" xfId="0" applyFont="1" applyBorder="1" applyAlignment="1">
      <alignment horizontal="right"/>
    </xf>
    <xf numFmtId="0" fontId="16" fillId="0" borderId="0" xfId="0" applyFont="1" applyAlignment="1"/>
    <xf numFmtId="0" fontId="16" fillId="0" borderId="11" xfId="0" applyFont="1" applyBorder="1" applyAlignment="1">
      <alignment vertical="center" wrapText="1"/>
    </xf>
    <xf numFmtId="0" fontId="11" fillId="0" borderId="12" xfId="0" applyFont="1" applyBorder="1" applyAlignment="1">
      <alignment vertical="center"/>
    </xf>
    <xf numFmtId="0" fontId="11" fillId="0" borderId="13" xfId="0" applyFont="1" applyBorder="1" applyAlignment="1">
      <alignment vertical="center"/>
    </xf>
    <xf numFmtId="0" fontId="22" fillId="0" borderId="11" xfId="0" applyFont="1" applyBorder="1" applyAlignment="1"/>
    <xf numFmtId="0" fontId="22" fillId="0" borderId="1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left"/>
    </xf>
    <xf numFmtId="4" fontId="11" fillId="0" borderId="15" xfId="0" applyNumberFormat="1" applyFont="1" applyBorder="1" applyAlignment="1">
      <alignment horizontal="center"/>
    </xf>
    <xf numFmtId="0" fontId="15" fillId="0" borderId="1" xfId="0" applyFont="1" applyFill="1" applyBorder="1" applyAlignment="1">
      <alignment horizontal="left"/>
    </xf>
    <xf numFmtId="0" fontId="15" fillId="0" borderId="16" xfId="0" applyFont="1" applyFill="1" applyBorder="1" applyAlignment="1">
      <alignment horizontal="left"/>
    </xf>
    <xf numFmtId="0" fontId="15" fillId="0" borderId="17" xfId="0" applyFont="1" applyFill="1" applyBorder="1" applyAlignment="1">
      <alignment horizontal="left"/>
    </xf>
    <xf numFmtId="0" fontId="16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20" fillId="0" borderId="16" xfId="0" applyFont="1" applyBorder="1" applyAlignment="1">
      <alignment horizontal="center"/>
    </xf>
    <xf numFmtId="0" fontId="20" fillId="0" borderId="17" xfId="0" applyFont="1" applyBorder="1" applyAlignment="1">
      <alignment horizontal="center"/>
    </xf>
    <xf numFmtId="0" fontId="16" fillId="0" borderId="18" xfId="0" applyFont="1" applyBorder="1" applyAlignment="1">
      <alignment wrapText="1"/>
    </xf>
    <xf numFmtId="0" fontId="11" fillId="0" borderId="19" xfId="0" applyFont="1" applyBorder="1"/>
    <xf numFmtId="0" fontId="11" fillId="0" borderId="20" xfId="0" applyFont="1" applyBorder="1"/>
    <xf numFmtId="0" fontId="11" fillId="0" borderId="21" xfId="0" applyFont="1" applyBorder="1"/>
    <xf numFmtId="0" fontId="11" fillId="0" borderId="22" xfId="0" applyFont="1" applyBorder="1"/>
    <xf numFmtId="0" fontId="11" fillId="0" borderId="23" xfId="0" applyFont="1" applyBorder="1"/>
    <xf numFmtId="0" fontId="16" fillId="0" borderId="11" xfId="0" applyFont="1" applyBorder="1" applyAlignment="1"/>
    <xf numFmtId="4" fontId="17" fillId="0" borderId="11" xfId="0" applyNumberFormat="1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4" fontId="11" fillId="0" borderId="12" xfId="0" applyNumberFormat="1" applyFont="1" applyBorder="1" applyAlignment="1">
      <alignment horizontal="center"/>
    </xf>
    <xf numFmtId="168" fontId="17" fillId="0" borderId="11" xfId="0" applyNumberFormat="1" applyFont="1" applyBorder="1" applyAlignment="1">
      <alignment horizontal="center"/>
    </xf>
    <xf numFmtId="0" fontId="30" fillId="0" borderId="0" xfId="1" applyFont="1" applyFill="1" applyAlignment="1">
      <alignment horizontal="center" vertical="center"/>
    </xf>
    <xf numFmtId="17" fontId="31" fillId="0" borderId="0" xfId="1" applyNumberFormat="1" applyFont="1" applyFill="1" applyAlignment="1">
      <alignment horizontal="center"/>
    </xf>
    <xf numFmtId="0" fontId="30" fillId="0" borderId="24" xfId="1" applyFont="1" applyFill="1" applyBorder="1" applyAlignment="1">
      <alignment horizontal="center"/>
    </xf>
  </cellXfs>
  <cellStyles count="5">
    <cellStyle name="Hiperlink" xfId="4" builtinId="8"/>
    <cellStyle name="Moeda_Plan1 2" xfId="3"/>
    <cellStyle name="Normal" xfId="0" builtinId="0"/>
    <cellStyle name="Normal 2" xfId="2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0</xdr:rowOff>
    </xdr:from>
    <xdr:to>
      <xdr:col>1</xdr:col>
      <xdr:colOff>19049</xdr:colOff>
      <xdr:row>4</xdr:row>
      <xdr:rowOff>177480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0"/>
          <a:ext cx="914399" cy="949005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190500</xdr:colOff>
      <xdr:row>65</xdr:row>
      <xdr:rowOff>83820</xdr:rowOff>
    </xdr:from>
    <xdr:to>
      <xdr:col>1</xdr:col>
      <xdr:colOff>190499</xdr:colOff>
      <xdr:row>70</xdr:row>
      <xdr:rowOff>78420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12561570"/>
          <a:ext cx="914399" cy="9566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0</xdr:rowOff>
    </xdr:from>
    <xdr:to>
      <xdr:col>1</xdr:col>
      <xdr:colOff>19049</xdr:colOff>
      <xdr:row>4</xdr:row>
      <xdr:rowOff>177480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0"/>
          <a:ext cx="914399" cy="949005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190500</xdr:colOff>
      <xdr:row>65</xdr:row>
      <xdr:rowOff>83820</xdr:rowOff>
    </xdr:from>
    <xdr:to>
      <xdr:col>1</xdr:col>
      <xdr:colOff>190499</xdr:colOff>
      <xdr:row>70</xdr:row>
      <xdr:rowOff>78420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12561570"/>
          <a:ext cx="914399" cy="9566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190501</xdr:colOff>
      <xdr:row>0</xdr:row>
      <xdr:rowOff>0</xdr:rowOff>
    </xdr:from>
    <xdr:ext cx="916304" cy="916620"/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1" y="0"/>
          <a:ext cx="916304" cy="916620"/>
        </a:xfrm>
        <a:prstGeom prst="rect">
          <a:avLst/>
        </a:prstGeom>
      </xdr:spPr>
    </xdr:pic>
    <xdr:clientData/>
  </xdr:oneCellAnchor>
  <xdr:oneCellAnchor>
    <xdr:from>
      <xdr:col>0</xdr:col>
      <xdr:colOff>190501</xdr:colOff>
      <xdr:row>0</xdr:row>
      <xdr:rowOff>0</xdr:rowOff>
    </xdr:from>
    <xdr:ext cx="916304" cy="916620"/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1" y="0"/>
          <a:ext cx="916304" cy="916620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502921</xdr:colOff>
      <xdr:row>0</xdr:row>
      <xdr:rowOff>0</xdr:rowOff>
    </xdr:from>
    <xdr:ext cx="546734" cy="578907"/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2921" y="0"/>
          <a:ext cx="546734" cy="578907"/>
        </a:xfrm>
        <a:prstGeom prst="rect">
          <a:avLst/>
        </a:prstGeom>
      </xdr:spPr>
    </xdr:pic>
    <xdr:clientData/>
  </xdr:oneCellAnchor>
  <xdr:twoCellAnchor>
    <xdr:from>
      <xdr:col>2</xdr:col>
      <xdr:colOff>0</xdr:colOff>
      <xdr:row>72</xdr:row>
      <xdr:rowOff>0</xdr:rowOff>
    </xdr:from>
    <xdr:to>
      <xdr:col>2</xdr:col>
      <xdr:colOff>0</xdr:colOff>
      <xdr:row>75</xdr:row>
      <xdr:rowOff>0</xdr:rowOff>
    </xdr:to>
    <xdr:sp macro="" textlink="" fLocksText="0">
      <xdr:nvSpPr>
        <xdr:cNvPr id="3" name="Text Box 9"/>
        <xdr:cNvSpPr txBox="1">
          <a:spLocks noChangeArrowheads="1"/>
        </xdr:cNvSpPr>
      </xdr:nvSpPr>
      <xdr:spPr bwMode="auto">
        <a:xfrm>
          <a:off x="1504950" y="18230850"/>
          <a:ext cx="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72</xdr:row>
      <xdr:rowOff>0</xdr:rowOff>
    </xdr:from>
    <xdr:to>
      <xdr:col>2</xdr:col>
      <xdr:colOff>0</xdr:colOff>
      <xdr:row>75</xdr:row>
      <xdr:rowOff>0</xdr:rowOff>
    </xdr:to>
    <xdr:sp macro="" textlink="" fLocksText="0">
      <xdr:nvSpPr>
        <xdr:cNvPr id="4" name="Text Box 9"/>
        <xdr:cNvSpPr txBox="1">
          <a:spLocks noChangeArrowheads="1"/>
        </xdr:cNvSpPr>
      </xdr:nvSpPr>
      <xdr:spPr bwMode="auto">
        <a:xfrm>
          <a:off x="1504950" y="18230850"/>
          <a:ext cx="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72</xdr:row>
      <xdr:rowOff>0</xdr:rowOff>
    </xdr:from>
    <xdr:to>
      <xdr:col>2</xdr:col>
      <xdr:colOff>0</xdr:colOff>
      <xdr:row>75</xdr:row>
      <xdr:rowOff>0</xdr:rowOff>
    </xdr:to>
    <xdr:sp macro="" textlink="" fLocksText="0">
      <xdr:nvSpPr>
        <xdr:cNvPr id="5" name="Text Box 9"/>
        <xdr:cNvSpPr txBox="1">
          <a:spLocks noChangeArrowheads="1"/>
        </xdr:cNvSpPr>
      </xdr:nvSpPr>
      <xdr:spPr bwMode="auto">
        <a:xfrm>
          <a:off x="1504950" y="18230850"/>
          <a:ext cx="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72</xdr:row>
      <xdr:rowOff>0</xdr:rowOff>
    </xdr:from>
    <xdr:to>
      <xdr:col>2</xdr:col>
      <xdr:colOff>0</xdr:colOff>
      <xdr:row>75</xdr:row>
      <xdr:rowOff>0</xdr:rowOff>
    </xdr:to>
    <xdr:sp macro="" textlink="" fLocksText="0">
      <xdr:nvSpPr>
        <xdr:cNvPr id="6" name="Text Box 9"/>
        <xdr:cNvSpPr txBox="1">
          <a:spLocks noChangeArrowheads="1"/>
        </xdr:cNvSpPr>
      </xdr:nvSpPr>
      <xdr:spPr bwMode="auto">
        <a:xfrm>
          <a:off x="1504950" y="18230850"/>
          <a:ext cx="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72</xdr:row>
      <xdr:rowOff>0</xdr:rowOff>
    </xdr:from>
    <xdr:to>
      <xdr:col>2</xdr:col>
      <xdr:colOff>0</xdr:colOff>
      <xdr:row>75</xdr:row>
      <xdr:rowOff>0</xdr:rowOff>
    </xdr:to>
    <xdr:sp macro="" textlink="" fLocksText="0">
      <xdr:nvSpPr>
        <xdr:cNvPr id="7" name="Text Box 9"/>
        <xdr:cNvSpPr txBox="1">
          <a:spLocks noChangeArrowheads="1"/>
        </xdr:cNvSpPr>
      </xdr:nvSpPr>
      <xdr:spPr bwMode="auto">
        <a:xfrm>
          <a:off x="1504950" y="18230850"/>
          <a:ext cx="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72</xdr:row>
      <xdr:rowOff>0</xdr:rowOff>
    </xdr:from>
    <xdr:to>
      <xdr:col>2</xdr:col>
      <xdr:colOff>0</xdr:colOff>
      <xdr:row>75</xdr:row>
      <xdr:rowOff>0</xdr:rowOff>
    </xdr:to>
    <xdr:sp macro="" textlink="" fLocksText="0">
      <xdr:nvSpPr>
        <xdr:cNvPr id="8" name="Text Box 9"/>
        <xdr:cNvSpPr txBox="1">
          <a:spLocks noChangeArrowheads="1"/>
        </xdr:cNvSpPr>
      </xdr:nvSpPr>
      <xdr:spPr bwMode="auto">
        <a:xfrm>
          <a:off x="1504950" y="18230850"/>
          <a:ext cx="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72</xdr:row>
      <xdr:rowOff>0</xdr:rowOff>
    </xdr:from>
    <xdr:to>
      <xdr:col>2</xdr:col>
      <xdr:colOff>0</xdr:colOff>
      <xdr:row>75</xdr:row>
      <xdr:rowOff>0</xdr:rowOff>
    </xdr:to>
    <xdr:sp macro="" textlink="" fLocksText="0">
      <xdr:nvSpPr>
        <xdr:cNvPr id="9" name="Text Box 9"/>
        <xdr:cNvSpPr txBox="1">
          <a:spLocks noChangeArrowheads="1"/>
        </xdr:cNvSpPr>
      </xdr:nvSpPr>
      <xdr:spPr bwMode="auto">
        <a:xfrm>
          <a:off x="1504950" y="18230850"/>
          <a:ext cx="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72</xdr:row>
      <xdr:rowOff>0</xdr:rowOff>
    </xdr:from>
    <xdr:to>
      <xdr:col>2</xdr:col>
      <xdr:colOff>0</xdr:colOff>
      <xdr:row>75</xdr:row>
      <xdr:rowOff>0</xdr:rowOff>
    </xdr:to>
    <xdr:sp macro="" textlink="" fLocksText="0">
      <xdr:nvSpPr>
        <xdr:cNvPr id="10" name="Text Box 9"/>
        <xdr:cNvSpPr txBox="1">
          <a:spLocks noChangeArrowheads="1"/>
        </xdr:cNvSpPr>
      </xdr:nvSpPr>
      <xdr:spPr bwMode="auto">
        <a:xfrm>
          <a:off x="1504950" y="18230850"/>
          <a:ext cx="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69</xdr:row>
      <xdr:rowOff>0</xdr:rowOff>
    </xdr:from>
    <xdr:to>
      <xdr:col>2</xdr:col>
      <xdr:colOff>0</xdr:colOff>
      <xdr:row>73</xdr:row>
      <xdr:rowOff>180975</xdr:rowOff>
    </xdr:to>
    <xdr:sp macro="" textlink="" fLocksText="0">
      <xdr:nvSpPr>
        <xdr:cNvPr id="11" name="Text Box 9"/>
        <xdr:cNvSpPr txBox="1">
          <a:spLocks noChangeArrowheads="1"/>
        </xdr:cNvSpPr>
      </xdr:nvSpPr>
      <xdr:spPr bwMode="auto">
        <a:xfrm>
          <a:off x="1504950" y="17659350"/>
          <a:ext cx="0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69</xdr:row>
      <xdr:rowOff>0</xdr:rowOff>
    </xdr:from>
    <xdr:to>
      <xdr:col>2</xdr:col>
      <xdr:colOff>0</xdr:colOff>
      <xdr:row>73</xdr:row>
      <xdr:rowOff>180975</xdr:rowOff>
    </xdr:to>
    <xdr:sp macro="" textlink="" fLocksText="0">
      <xdr:nvSpPr>
        <xdr:cNvPr id="12" name="Text Box 9"/>
        <xdr:cNvSpPr txBox="1">
          <a:spLocks noChangeArrowheads="1"/>
        </xdr:cNvSpPr>
      </xdr:nvSpPr>
      <xdr:spPr bwMode="auto">
        <a:xfrm>
          <a:off x="1504950" y="17659350"/>
          <a:ext cx="0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69</xdr:row>
      <xdr:rowOff>0</xdr:rowOff>
    </xdr:from>
    <xdr:to>
      <xdr:col>2</xdr:col>
      <xdr:colOff>0</xdr:colOff>
      <xdr:row>73</xdr:row>
      <xdr:rowOff>180975</xdr:rowOff>
    </xdr:to>
    <xdr:sp macro="" textlink="" fLocksText="0">
      <xdr:nvSpPr>
        <xdr:cNvPr id="13" name="Text Box 9"/>
        <xdr:cNvSpPr txBox="1">
          <a:spLocks noChangeArrowheads="1"/>
        </xdr:cNvSpPr>
      </xdr:nvSpPr>
      <xdr:spPr bwMode="auto">
        <a:xfrm>
          <a:off x="1504950" y="17659350"/>
          <a:ext cx="0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69</xdr:row>
      <xdr:rowOff>0</xdr:rowOff>
    </xdr:from>
    <xdr:to>
      <xdr:col>2</xdr:col>
      <xdr:colOff>0</xdr:colOff>
      <xdr:row>73</xdr:row>
      <xdr:rowOff>180975</xdr:rowOff>
    </xdr:to>
    <xdr:sp macro="" textlink="" fLocksText="0">
      <xdr:nvSpPr>
        <xdr:cNvPr id="14" name="Text Box 9"/>
        <xdr:cNvSpPr txBox="1">
          <a:spLocks noChangeArrowheads="1"/>
        </xdr:cNvSpPr>
      </xdr:nvSpPr>
      <xdr:spPr bwMode="auto">
        <a:xfrm>
          <a:off x="1504950" y="17659350"/>
          <a:ext cx="0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72</xdr:row>
      <xdr:rowOff>0</xdr:rowOff>
    </xdr:from>
    <xdr:to>
      <xdr:col>2</xdr:col>
      <xdr:colOff>0</xdr:colOff>
      <xdr:row>75</xdr:row>
      <xdr:rowOff>0</xdr:rowOff>
    </xdr:to>
    <xdr:sp macro="" textlink="" fLocksText="0">
      <xdr:nvSpPr>
        <xdr:cNvPr id="15" name="Text Box 9"/>
        <xdr:cNvSpPr txBox="1">
          <a:spLocks noChangeArrowheads="1"/>
        </xdr:cNvSpPr>
      </xdr:nvSpPr>
      <xdr:spPr bwMode="auto">
        <a:xfrm>
          <a:off x="1504950" y="18230850"/>
          <a:ext cx="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72</xdr:row>
      <xdr:rowOff>0</xdr:rowOff>
    </xdr:from>
    <xdr:to>
      <xdr:col>2</xdr:col>
      <xdr:colOff>0</xdr:colOff>
      <xdr:row>75</xdr:row>
      <xdr:rowOff>0</xdr:rowOff>
    </xdr:to>
    <xdr:sp macro="" textlink="" fLocksText="0">
      <xdr:nvSpPr>
        <xdr:cNvPr id="16" name="Text Box 9"/>
        <xdr:cNvSpPr txBox="1">
          <a:spLocks noChangeArrowheads="1"/>
        </xdr:cNvSpPr>
      </xdr:nvSpPr>
      <xdr:spPr bwMode="auto">
        <a:xfrm>
          <a:off x="1504950" y="18230850"/>
          <a:ext cx="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72</xdr:row>
      <xdr:rowOff>0</xdr:rowOff>
    </xdr:from>
    <xdr:to>
      <xdr:col>2</xdr:col>
      <xdr:colOff>0</xdr:colOff>
      <xdr:row>75</xdr:row>
      <xdr:rowOff>0</xdr:rowOff>
    </xdr:to>
    <xdr:sp macro="" textlink="" fLocksText="0">
      <xdr:nvSpPr>
        <xdr:cNvPr id="17" name="Text Box 9"/>
        <xdr:cNvSpPr txBox="1">
          <a:spLocks noChangeArrowheads="1"/>
        </xdr:cNvSpPr>
      </xdr:nvSpPr>
      <xdr:spPr bwMode="auto">
        <a:xfrm>
          <a:off x="1504950" y="18230850"/>
          <a:ext cx="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72</xdr:row>
      <xdr:rowOff>0</xdr:rowOff>
    </xdr:from>
    <xdr:to>
      <xdr:col>2</xdr:col>
      <xdr:colOff>0</xdr:colOff>
      <xdr:row>75</xdr:row>
      <xdr:rowOff>0</xdr:rowOff>
    </xdr:to>
    <xdr:sp macro="" textlink="" fLocksText="0">
      <xdr:nvSpPr>
        <xdr:cNvPr id="18" name="Text Box 9"/>
        <xdr:cNvSpPr txBox="1">
          <a:spLocks noChangeArrowheads="1"/>
        </xdr:cNvSpPr>
      </xdr:nvSpPr>
      <xdr:spPr bwMode="auto">
        <a:xfrm>
          <a:off x="1504950" y="18230850"/>
          <a:ext cx="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72</xdr:row>
      <xdr:rowOff>0</xdr:rowOff>
    </xdr:from>
    <xdr:to>
      <xdr:col>2</xdr:col>
      <xdr:colOff>0</xdr:colOff>
      <xdr:row>75</xdr:row>
      <xdr:rowOff>0</xdr:rowOff>
    </xdr:to>
    <xdr:sp macro="" textlink="" fLocksText="0">
      <xdr:nvSpPr>
        <xdr:cNvPr id="19" name="Text Box 9"/>
        <xdr:cNvSpPr txBox="1">
          <a:spLocks noChangeArrowheads="1"/>
        </xdr:cNvSpPr>
      </xdr:nvSpPr>
      <xdr:spPr bwMode="auto">
        <a:xfrm>
          <a:off x="1504950" y="18230850"/>
          <a:ext cx="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72</xdr:row>
      <xdr:rowOff>0</xdr:rowOff>
    </xdr:from>
    <xdr:to>
      <xdr:col>2</xdr:col>
      <xdr:colOff>0</xdr:colOff>
      <xdr:row>75</xdr:row>
      <xdr:rowOff>0</xdr:rowOff>
    </xdr:to>
    <xdr:sp macro="" textlink="" fLocksText="0">
      <xdr:nvSpPr>
        <xdr:cNvPr id="20" name="Text Box 9"/>
        <xdr:cNvSpPr txBox="1">
          <a:spLocks noChangeArrowheads="1"/>
        </xdr:cNvSpPr>
      </xdr:nvSpPr>
      <xdr:spPr bwMode="auto">
        <a:xfrm>
          <a:off x="1504950" y="18230850"/>
          <a:ext cx="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72</xdr:row>
      <xdr:rowOff>0</xdr:rowOff>
    </xdr:from>
    <xdr:to>
      <xdr:col>2</xdr:col>
      <xdr:colOff>0</xdr:colOff>
      <xdr:row>75</xdr:row>
      <xdr:rowOff>0</xdr:rowOff>
    </xdr:to>
    <xdr:sp macro="" textlink="" fLocksText="0">
      <xdr:nvSpPr>
        <xdr:cNvPr id="21" name="Text Box 9"/>
        <xdr:cNvSpPr txBox="1">
          <a:spLocks noChangeArrowheads="1"/>
        </xdr:cNvSpPr>
      </xdr:nvSpPr>
      <xdr:spPr bwMode="auto">
        <a:xfrm>
          <a:off x="1504950" y="18230850"/>
          <a:ext cx="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72</xdr:row>
      <xdr:rowOff>0</xdr:rowOff>
    </xdr:from>
    <xdr:to>
      <xdr:col>2</xdr:col>
      <xdr:colOff>0</xdr:colOff>
      <xdr:row>75</xdr:row>
      <xdr:rowOff>0</xdr:rowOff>
    </xdr:to>
    <xdr:sp macro="" textlink="" fLocksText="0">
      <xdr:nvSpPr>
        <xdr:cNvPr id="22" name="Text Box 9"/>
        <xdr:cNvSpPr txBox="1">
          <a:spLocks noChangeArrowheads="1"/>
        </xdr:cNvSpPr>
      </xdr:nvSpPr>
      <xdr:spPr bwMode="auto">
        <a:xfrm>
          <a:off x="1504950" y="18230850"/>
          <a:ext cx="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69</xdr:row>
      <xdr:rowOff>0</xdr:rowOff>
    </xdr:from>
    <xdr:to>
      <xdr:col>2</xdr:col>
      <xdr:colOff>0</xdr:colOff>
      <xdr:row>73</xdr:row>
      <xdr:rowOff>180975</xdr:rowOff>
    </xdr:to>
    <xdr:sp macro="" textlink="" fLocksText="0">
      <xdr:nvSpPr>
        <xdr:cNvPr id="23" name="Text Box 9"/>
        <xdr:cNvSpPr txBox="1">
          <a:spLocks noChangeArrowheads="1"/>
        </xdr:cNvSpPr>
      </xdr:nvSpPr>
      <xdr:spPr bwMode="auto">
        <a:xfrm>
          <a:off x="1504950" y="17659350"/>
          <a:ext cx="0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69</xdr:row>
      <xdr:rowOff>0</xdr:rowOff>
    </xdr:from>
    <xdr:to>
      <xdr:col>2</xdr:col>
      <xdr:colOff>0</xdr:colOff>
      <xdr:row>73</xdr:row>
      <xdr:rowOff>180975</xdr:rowOff>
    </xdr:to>
    <xdr:sp macro="" textlink="" fLocksText="0">
      <xdr:nvSpPr>
        <xdr:cNvPr id="24" name="Text Box 9"/>
        <xdr:cNvSpPr txBox="1">
          <a:spLocks noChangeArrowheads="1"/>
        </xdr:cNvSpPr>
      </xdr:nvSpPr>
      <xdr:spPr bwMode="auto">
        <a:xfrm>
          <a:off x="1504950" y="17659350"/>
          <a:ext cx="0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69</xdr:row>
      <xdr:rowOff>0</xdr:rowOff>
    </xdr:from>
    <xdr:to>
      <xdr:col>2</xdr:col>
      <xdr:colOff>0</xdr:colOff>
      <xdr:row>73</xdr:row>
      <xdr:rowOff>180975</xdr:rowOff>
    </xdr:to>
    <xdr:sp macro="" textlink="" fLocksText="0">
      <xdr:nvSpPr>
        <xdr:cNvPr id="25" name="Text Box 9"/>
        <xdr:cNvSpPr txBox="1">
          <a:spLocks noChangeArrowheads="1"/>
        </xdr:cNvSpPr>
      </xdr:nvSpPr>
      <xdr:spPr bwMode="auto">
        <a:xfrm>
          <a:off x="1504950" y="17659350"/>
          <a:ext cx="0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69</xdr:row>
      <xdr:rowOff>0</xdr:rowOff>
    </xdr:from>
    <xdr:to>
      <xdr:col>2</xdr:col>
      <xdr:colOff>0</xdr:colOff>
      <xdr:row>73</xdr:row>
      <xdr:rowOff>180975</xdr:rowOff>
    </xdr:to>
    <xdr:sp macro="" textlink="" fLocksText="0">
      <xdr:nvSpPr>
        <xdr:cNvPr id="26" name="Text Box 9"/>
        <xdr:cNvSpPr txBox="1">
          <a:spLocks noChangeArrowheads="1"/>
        </xdr:cNvSpPr>
      </xdr:nvSpPr>
      <xdr:spPr bwMode="auto">
        <a:xfrm>
          <a:off x="1504950" y="17659350"/>
          <a:ext cx="0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casadenazarejd@gmail.com" TargetMode="External"/><Relationship Id="rId1" Type="http://schemas.openxmlformats.org/officeDocument/2006/relationships/hyperlink" Target="mailto:casadenazarejd@gmail.com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casadenazarejd@gmail.com" TargetMode="External"/><Relationship Id="rId1" Type="http://schemas.openxmlformats.org/officeDocument/2006/relationships/hyperlink" Target="mailto:casadenazarejd@gmail.com" TargetMode="Externa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10"/>
  <sheetViews>
    <sheetView tabSelected="1" topLeftCell="A82" workbookViewId="0">
      <selection activeCell="N86" sqref="N86"/>
    </sheetView>
  </sheetViews>
  <sheetFormatPr defaultColWidth="9.140625" defaultRowHeight="15" x14ac:dyDescent="0.25"/>
  <cols>
    <col min="1" max="2" width="13.7109375" customWidth="1"/>
    <col min="3" max="3" width="9.7109375" customWidth="1"/>
    <col min="4" max="4" width="11.7109375" customWidth="1"/>
    <col min="5" max="8" width="9.7109375" customWidth="1"/>
    <col min="9" max="10" width="15.7109375" customWidth="1"/>
    <col min="13" max="13" width="12.140625" customWidth="1"/>
    <col min="14" max="14" width="14.85546875" customWidth="1"/>
  </cols>
  <sheetData>
    <row r="1" spans="1:10" ht="15.75" x14ac:dyDescent="0.25">
      <c r="A1" s="137" t="s">
        <v>66</v>
      </c>
      <c r="B1" s="137"/>
      <c r="C1" s="137"/>
      <c r="D1" s="137"/>
      <c r="E1" s="137"/>
      <c r="F1" s="137"/>
      <c r="G1" s="137"/>
      <c r="H1" s="137"/>
      <c r="I1" s="137"/>
      <c r="J1" s="137"/>
    </row>
    <row r="2" spans="1:10" x14ac:dyDescent="0.25">
      <c r="A2" s="138" t="s">
        <v>67</v>
      </c>
      <c r="B2" s="138"/>
      <c r="C2" s="138"/>
      <c r="D2" s="138"/>
      <c r="E2" s="138"/>
      <c r="F2" s="138"/>
      <c r="G2" s="138"/>
      <c r="H2" s="138"/>
      <c r="I2" s="138"/>
      <c r="J2" s="138"/>
    </row>
    <row r="3" spans="1:10" x14ac:dyDescent="0.25">
      <c r="A3" s="138" t="s">
        <v>68</v>
      </c>
      <c r="B3" s="138"/>
      <c r="C3" s="138"/>
      <c r="D3" s="138"/>
      <c r="E3" s="138"/>
      <c r="F3" s="138"/>
      <c r="G3" s="138"/>
      <c r="H3" s="138"/>
      <c r="I3" s="138"/>
      <c r="J3" s="138"/>
    </row>
    <row r="4" spans="1:10" x14ac:dyDescent="0.25">
      <c r="A4" s="138" t="s">
        <v>69</v>
      </c>
      <c r="B4" s="138"/>
      <c r="C4" s="138"/>
      <c r="D4" s="138"/>
      <c r="E4" s="138"/>
      <c r="F4" s="138"/>
      <c r="G4" s="138"/>
      <c r="H4" s="138"/>
      <c r="I4" s="138"/>
      <c r="J4" s="138"/>
    </row>
    <row r="5" spans="1:10" x14ac:dyDescent="0.25">
      <c r="A5" s="139" t="s">
        <v>70</v>
      </c>
      <c r="B5" s="139"/>
      <c r="C5" s="139"/>
      <c r="D5" s="139"/>
      <c r="E5" s="139"/>
      <c r="F5" s="139"/>
      <c r="G5" s="139"/>
      <c r="H5" s="139"/>
      <c r="I5" s="139"/>
      <c r="J5" s="139"/>
    </row>
    <row r="6" spans="1:10" x14ac:dyDescent="0.25">
      <c r="A6" s="60"/>
      <c r="B6" s="60"/>
      <c r="C6" s="60"/>
      <c r="D6" s="60"/>
      <c r="E6" s="60"/>
      <c r="F6" s="60"/>
      <c r="G6" s="60"/>
      <c r="H6" s="60"/>
      <c r="I6" s="60"/>
      <c r="J6" s="60"/>
    </row>
    <row r="7" spans="1:10" x14ac:dyDescent="0.25">
      <c r="A7" s="131" t="s">
        <v>71</v>
      </c>
      <c r="B7" s="132"/>
      <c r="C7" s="132"/>
      <c r="D7" s="132"/>
      <c r="E7" s="132"/>
      <c r="F7" s="132"/>
      <c r="G7" s="132"/>
      <c r="H7" s="132"/>
      <c r="I7" s="132"/>
      <c r="J7" s="132"/>
    </row>
    <row r="8" spans="1:10" x14ac:dyDescent="0.25">
      <c r="A8" s="131" t="s">
        <v>72</v>
      </c>
      <c r="B8" s="132"/>
      <c r="C8" s="132"/>
      <c r="D8" s="132"/>
      <c r="E8" s="132"/>
      <c r="F8" s="132"/>
      <c r="G8" s="132"/>
      <c r="H8" s="132"/>
      <c r="I8" s="132"/>
      <c r="J8" s="132"/>
    </row>
    <row r="9" spans="1:10" x14ac:dyDescent="0.25">
      <c r="A9" s="61"/>
      <c r="B9" s="62"/>
      <c r="C9" s="62"/>
      <c r="D9" s="62"/>
      <c r="E9" s="62"/>
      <c r="F9" s="62"/>
      <c r="G9" s="62"/>
      <c r="H9" s="62"/>
      <c r="I9" s="62"/>
      <c r="J9" s="62"/>
    </row>
    <row r="10" spans="1:10" x14ac:dyDescent="0.25">
      <c r="A10" s="133" t="s">
        <v>73</v>
      </c>
      <c r="B10" s="134"/>
      <c r="C10" s="134"/>
      <c r="D10" s="134"/>
      <c r="E10" s="134"/>
      <c r="F10" s="134"/>
      <c r="G10" s="134"/>
      <c r="H10" s="134"/>
      <c r="I10" s="134"/>
      <c r="J10" s="135"/>
    </row>
    <row r="11" spans="1:10" x14ac:dyDescent="0.25">
      <c r="A11" s="136" t="s">
        <v>74</v>
      </c>
      <c r="B11" s="134"/>
      <c r="C11" s="134"/>
      <c r="D11" s="134"/>
      <c r="E11" s="134"/>
      <c r="F11" s="134"/>
      <c r="G11" s="134"/>
      <c r="H11" s="134"/>
      <c r="I11" s="134"/>
      <c r="J11" s="135"/>
    </row>
    <row r="12" spans="1:10" x14ac:dyDescent="0.25">
      <c r="A12" s="136" t="s">
        <v>75</v>
      </c>
      <c r="B12" s="134"/>
      <c r="C12" s="134"/>
      <c r="D12" s="134"/>
      <c r="E12" s="134"/>
      <c r="F12" s="134"/>
      <c r="G12" s="134"/>
      <c r="H12" s="134"/>
      <c r="I12" s="134"/>
      <c r="J12" s="135"/>
    </row>
    <row r="13" spans="1:10" x14ac:dyDescent="0.25">
      <c r="A13" s="136" t="s">
        <v>76</v>
      </c>
      <c r="B13" s="134"/>
      <c r="C13" s="134"/>
      <c r="D13" s="134"/>
      <c r="E13" s="134"/>
      <c r="F13" s="134"/>
      <c r="G13" s="134"/>
      <c r="H13" s="134"/>
      <c r="I13" s="134"/>
      <c r="J13" s="135"/>
    </row>
    <row r="14" spans="1:10" x14ac:dyDescent="0.25">
      <c r="A14" s="133" t="s">
        <v>77</v>
      </c>
      <c r="B14" s="134"/>
      <c r="C14" s="134"/>
      <c r="D14" s="134"/>
      <c r="E14" s="134"/>
      <c r="F14" s="134"/>
      <c r="G14" s="134"/>
      <c r="H14" s="134"/>
      <c r="I14" s="134"/>
      <c r="J14" s="135"/>
    </row>
    <row r="15" spans="1:10" x14ac:dyDescent="0.25">
      <c r="A15" s="136" t="s">
        <v>78</v>
      </c>
      <c r="B15" s="134"/>
      <c r="C15" s="134"/>
      <c r="D15" s="134"/>
      <c r="E15" s="134"/>
      <c r="F15" s="134"/>
      <c r="G15" s="134"/>
      <c r="H15" s="134"/>
      <c r="I15" s="134"/>
      <c r="J15" s="135"/>
    </row>
    <row r="16" spans="1:10" x14ac:dyDescent="0.25">
      <c r="A16" s="149" t="s">
        <v>184</v>
      </c>
      <c r="B16" s="150"/>
      <c r="C16" s="150"/>
      <c r="D16" s="150"/>
      <c r="E16" s="150"/>
      <c r="F16" s="150"/>
      <c r="G16" s="150"/>
      <c r="H16" s="150"/>
      <c r="I16" s="150"/>
      <c r="J16" s="150"/>
    </row>
    <row r="17" spans="1:14" x14ac:dyDescent="0.25">
      <c r="A17" s="151" t="s">
        <v>79</v>
      </c>
      <c r="B17" s="134"/>
      <c r="C17" s="134"/>
      <c r="D17" s="134"/>
      <c r="E17" s="134"/>
      <c r="F17" s="134"/>
      <c r="G17" s="134"/>
      <c r="H17" s="134"/>
      <c r="I17" s="134"/>
      <c r="J17" s="135"/>
    </row>
    <row r="18" spans="1:14" x14ac:dyDescent="0.25">
      <c r="A18" s="152"/>
      <c r="B18" s="132"/>
      <c r="C18" s="132"/>
      <c r="D18" s="132"/>
      <c r="E18" s="132"/>
      <c r="F18" s="132"/>
      <c r="G18" s="132"/>
      <c r="H18" s="132"/>
      <c r="I18" s="132"/>
      <c r="J18" s="132"/>
    </row>
    <row r="19" spans="1:14" x14ac:dyDescent="0.25">
      <c r="A19" s="153" t="s">
        <v>80</v>
      </c>
      <c r="B19" s="134"/>
      <c r="C19" s="134"/>
      <c r="D19" s="134"/>
      <c r="E19" s="134"/>
      <c r="F19" s="134"/>
      <c r="G19" s="134"/>
      <c r="H19" s="134"/>
      <c r="I19" s="134"/>
      <c r="J19" s="135"/>
    </row>
    <row r="20" spans="1:14" x14ac:dyDescent="0.25">
      <c r="A20" s="62"/>
      <c r="B20" s="62"/>
      <c r="C20" s="62"/>
      <c r="D20" s="62"/>
      <c r="E20" s="62"/>
      <c r="F20" s="62"/>
      <c r="G20" s="62"/>
      <c r="H20" s="62"/>
      <c r="I20" s="62"/>
      <c r="J20" s="62"/>
    </row>
    <row r="21" spans="1:14" x14ac:dyDescent="0.25">
      <c r="A21" s="154" t="s">
        <v>81</v>
      </c>
      <c r="B21" s="134"/>
      <c r="C21" s="134"/>
      <c r="D21" s="135"/>
      <c r="E21" s="154" t="s">
        <v>82</v>
      </c>
      <c r="F21" s="135"/>
      <c r="G21" s="154" t="s">
        <v>83</v>
      </c>
      <c r="H21" s="135"/>
      <c r="I21" s="154" t="s">
        <v>84</v>
      </c>
      <c r="J21" s="135"/>
    </row>
    <row r="22" spans="1:14" x14ac:dyDescent="0.25">
      <c r="A22" s="140" t="s">
        <v>85</v>
      </c>
      <c r="B22" s="141"/>
      <c r="C22" s="141"/>
      <c r="D22" s="142"/>
      <c r="E22" s="143">
        <v>43131</v>
      </c>
      <c r="F22" s="144"/>
      <c r="G22" s="145" t="s">
        <v>86</v>
      </c>
      <c r="H22" s="146"/>
      <c r="I22" s="147">
        <v>1543440</v>
      </c>
      <c r="J22" s="148"/>
    </row>
    <row r="23" spans="1:14" x14ac:dyDescent="0.25">
      <c r="A23" s="140" t="s">
        <v>87</v>
      </c>
      <c r="B23" s="141"/>
      <c r="C23" s="141"/>
      <c r="D23" s="142"/>
      <c r="E23" s="143">
        <v>43272</v>
      </c>
      <c r="F23" s="144"/>
      <c r="G23" s="145" t="s">
        <v>88</v>
      </c>
      <c r="H23" s="146"/>
      <c r="I23" s="147">
        <v>46306.06</v>
      </c>
      <c r="J23" s="148"/>
    </row>
    <row r="24" spans="1:14" x14ac:dyDescent="0.25">
      <c r="A24" s="140" t="s">
        <v>89</v>
      </c>
      <c r="B24" s="141"/>
      <c r="C24" s="141"/>
      <c r="D24" s="142"/>
      <c r="E24" s="143">
        <v>43462</v>
      </c>
      <c r="F24" s="144"/>
      <c r="G24" s="145" t="s">
        <v>90</v>
      </c>
      <c r="H24" s="146"/>
      <c r="I24" s="147">
        <v>1662821.82</v>
      </c>
      <c r="J24" s="148"/>
    </row>
    <row r="25" spans="1:14" x14ac:dyDescent="0.25">
      <c r="A25" s="140" t="s">
        <v>91</v>
      </c>
      <c r="B25" s="141"/>
      <c r="C25" s="141"/>
      <c r="D25" s="142"/>
      <c r="E25" s="143">
        <v>43588</v>
      </c>
      <c r="F25" s="144"/>
      <c r="G25" s="145" t="s">
        <v>90</v>
      </c>
      <c r="H25" s="146"/>
      <c r="I25" s="147">
        <v>1781796.38</v>
      </c>
      <c r="J25" s="148"/>
    </row>
    <row r="26" spans="1:14" x14ac:dyDescent="0.25">
      <c r="A26" s="140" t="s">
        <v>92</v>
      </c>
      <c r="B26" s="141"/>
      <c r="C26" s="141"/>
      <c r="D26" s="142"/>
      <c r="E26" s="143">
        <v>43825</v>
      </c>
      <c r="F26" s="144"/>
      <c r="G26" s="145" t="s">
        <v>93</v>
      </c>
      <c r="H26" s="146"/>
      <c r="I26" s="147">
        <v>3444361.84</v>
      </c>
      <c r="J26" s="148"/>
    </row>
    <row r="27" spans="1:14" x14ac:dyDescent="0.25">
      <c r="A27" s="140" t="s">
        <v>94</v>
      </c>
      <c r="B27" s="141"/>
      <c r="C27" s="141"/>
      <c r="D27" s="142"/>
      <c r="E27" s="143">
        <v>44292</v>
      </c>
      <c r="F27" s="144"/>
      <c r="G27" s="145" t="s">
        <v>95</v>
      </c>
      <c r="H27" s="146"/>
      <c r="I27" s="147">
        <v>2541151.52</v>
      </c>
      <c r="J27" s="148"/>
    </row>
    <row r="28" spans="1:14" x14ac:dyDescent="0.25">
      <c r="A28" s="140" t="s">
        <v>96</v>
      </c>
      <c r="B28" s="141"/>
      <c r="C28" s="141"/>
      <c r="D28" s="142"/>
      <c r="E28" s="143">
        <v>44369</v>
      </c>
      <c r="F28" s="144"/>
      <c r="G28" s="145" t="s">
        <v>97</v>
      </c>
      <c r="H28" s="146"/>
      <c r="I28" s="147">
        <v>30000</v>
      </c>
      <c r="J28" s="148"/>
    </row>
    <row r="29" spans="1:14" x14ac:dyDescent="0.25">
      <c r="A29" s="140" t="s">
        <v>98</v>
      </c>
      <c r="B29" s="141"/>
      <c r="C29" s="141"/>
      <c r="D29" s="142"/>
      <c r="E29" s="143">
        <v>44854</v>
      </c>
      <c r="F29" s="144"/>
      <c r="G29" s="145" t="s">
        <v>99</v>
      </c>
      <c r="H29" s="146"/>
      <c r="I29" s="147">
        <v>1813789.92</v>
      </c>
      <c r="J29" s="148"/>
    </row>
    <row r="30" spans="1:14" x14ac:dyDescent="0.25">
      <c r="A30" s="62"/>
      <c r="B30" s="62"/>
      <c r="C30" s="62"/>
      <c r="D30" s="62"/>
      <c r="E30" s="62"/>
      <c r="F30" s="62"/>
      <c r="G30" s="62"/>
      <c r="H30" s="62"/>
      <c r="I30" s="63"/>
      <c r="J30" s="63"/>
    </row>
    <row r="31" spans="1:14" x14ac:dyDescent="0.25">
      <c r="A31" s="155" t="s">
        <v>100</v>
      </c>
      <c r="B31" s="134"/>
      <c r="C31" s="134"/>
      <c r="D31" s="134"/>
      <c r="E31" s="134"/>
      <c r="F31" s="134"/>
      <c r="G31" s="134"/>
      <c r="H31" s="134"/>
      <c r="I31" s="134"/>
      <c r="J31" s="135"/>
      <c r="N31" s="64"/>
    </row>
    <row r="32" spans="1:14" x14ac:dyDescent="0.25">
      <c r="A32" s="156" t="s">
        <v>101</v>
      </c>
      <c r="B32" s="135"/>
      <c r="C32" s="156" t="s">
        <v>102</v>
      </c>
      <c r="D32" s="135"/>
      <c r="E32" s="156" t="s">
        <v>103</v>
      </c>
      <c r="F32" s="135"/>
      <c r="G32" s="156" t="s">
        <v>104</v>
      </c>
      <c r="H32" s="157"/>
      <c r="I32" s="156" t="s">
        <v>105</v>
      </c>
      <c r="J32" s="135"/>
    </row>
    <row r="33" spans="1:13" x14ac:dyDescent="0.25">
      <c r="A33" s="158">
        <v>45087</v>
      </c>
      <c r="B33" s="159"/>
      <c r="C33" s="160">
        <v>150400</v>
      </c>
      <c r="D33" s="161"/>
      <c r="E33" s="162">
        <v>45083</v>
      </c>
      <c r="F33" s="159"/>
      <c r="G33" s="163">
        <v>286492</v>
      </c>
      <c r="H33" s="164"/>
      <c r="I33" s="165">
        <v>150400</v>
      </c>
      <c r="J33" s="166"/>
    </row>
    <row r="34" spans="1:13" x14ac:dyDescent="0.25">
      <c r="A34" s="162"/>
      <c r="B34" s="167"/>
      <c r="C34" s="160"/>
      <c r="D34" s="161"/>
      <c r="E34" s="162"/>
      <c r="F34" s="167"/>
      <c r="G34" s="163"/>
      <c r="H34" s="164"/>
      <c r="I34" s="165"/>
      <c r="J34" s="166"/>
    </row>
    <row r="35" spans="1:13" x14ac:dyDescent="0.25">
      <c r="A35" s="172"/>
      <c r="B35" s="135"/>
      <c r="C35" s="172"/>
      <c r="D35" s="135"/>
      <c r="E35" s="172"/>
      <c r="F35" s="135"/>
      <c r="G35" s="172"/>
      <c r="H35" s="135"/>
      <c r="I35" s="165"/>
      <c r="J35" s="166"/>
    </row>
    <row r="36" spans="1:13" x14ac:dyDescent="0.25">
      <c r="A36" s="168" t="s">
        <v>106</v>
      </c>
      <c r="B36" s="134"/>
      <c r="C36" s="134"/>
      <c r="D36" s="134"/>
      <c r="E36" s="134"/>
      <c r="F36" s="135"/>
      <c r="G36" s="169"/>
      <c r="H36" s="135"/>
      <c r="I36" s="171">
        <v>2339.7800000000002</v>
      </c>
      <c r="J36" s="166"/>
    </row>
    <row r="37" spans="1:13" x14ac:dyDescent="0.25">
      <c r="A37" s="168" t="s">
        <v>107</v>
      </c>
      <c r="B37" s="134"/>
      <c r="C37" s="134"/>
      <c r="D37" s="134"/>
      <c r="E37" s="134"/>
      <c r="F37" s="135"/>
      <c r="G37" s="169"/>
      <c r="H37" s="135"/>
      <c r="I37" s="170">
        <f>SUM(I33:J35)</f>
        <v>150400</v>
      </c>
      <c r="J37" s="166"/>
    </row>
    <row r="38" spans="1:13" x14ac:dyDescent="0.25">
      <c r="A38" s="168" t="s">
        <v>108</v>
      </c>
      <c r="B38" s="134"/>
      <c r="C38" s="134"/>
      <c r="D38" s="134"/>
      <c r="E38" s="134"/>
      <c r="F38" s="135"/>
      <c r="G38" s="169"/>
      <c r="H38" s="135"/>
      <c r="I38" s="171">
        <v>1217.0899999999999</v>
      </c>
      <c r="J38" s="166"/>
    </row>
    <row r="39" spans="1:13" x14ac:dyDescent="0.25">
      <c r="A39" s="168" t="s">
        <v>109</v>
      </c>
      <c r="B39" s="173"/>
      <c r="C39" s="173"/>
      <c r="D39" s="173"/>
      <c r="E39" s="173"/>
      <c r="F39" s="174"/>
      <c r="G39" s="169"/>
      <c r="H39" s="135"/>
      <c r="I39" s="170">
        <v>0</v>
      </c>
      <c r="J39" s="166"/>
    </row>
    <row r="40" spans="1:13" x14ac:dyDescent="0.25">
      <c r="A40" s="168" t="s">
        <v>110</v>
      </c>
      <c r="B40" s="134"/>
      <c r="C40" s="134"/>
      <c r="D40" s="134"/>
      <c r="E40" s="134"/>
      <c r="F40" s="135"/>
      <c r="G40" s="169"/>
      <c r="H40" s="135"/>
      <c r="I40" s="171">
        <f>SUM(I36:J39)</f>
        <v>153956.87</v>
      </c>
      <c r="J40" s="166"/>
    </row>
    <row r="41" spans="1:13" x14ac:dyDescent="0.25">
      <c r="A41" s="168" t="s">
        <v>111</v>
      </c>
      <c r="B41" s="134"/>
      <c r="C41" s="134"/>
      <c r="D41" s="134"/>
      <c r="E41" s="134"/>
      <c r="F41" s="135"/>
      <c r="G41" s="169"/>
      <c r="H41" s="135"/>
      <c r="I41" s="171">
        <v>0</v>
      </c>
      <c r="J41" s="166"/>
      <c r="M41" s="65"/>
    </row>
    <row r="42" spans="1:13" x14ac:dyDescent="0.25">
      <c r="A42" s="168" t="s">
        <v>112</v>
      </c>
      <c r="B42" s="134"/>
      <c r="C42" s="134"/>
      <c r="D42" s="134"/>
      <c r="E42" s="134"/>
      <c r="F42" s="135"/>
      <c r="G42" s="169"/>
      <c r="H42" s="135"/>
      <c r="I42" s="170">
        <f>I40+I41</f>
        <v>153956.87</v>
      </c>
      <c r="J42" s="166"/>
      <c r="M42" s="65"/>
    </row>
    <row r="43" spans="1:13" x14ac:dyDescent="0.25">
      <c r="A43" s="175" t="s">
        <v>113</v>
      </c>
      <c r="B43" s="132"/>
      <c r="C43" s="132"/>
      <c r="D43" s="132"/>
      <c r="E43" s="132"/>
      <c r="F43" s="132"/>
      <c r="G43" s="132"/>
      <c r="H43" s="132"/>
      <c r="I43" s="132"/>
      <c r="J43" s="132"/>
      <c r="M43" s="65"/>
    </row>
    <row r="44" spans="1:13" x14ac:dyDescent="0.25">
      <c r="A44" s="175" t="s">
        <v>114</v>
      </c>
      <c r="B44" s="132"/>
      <c r="C44" s="132"/>
      <c r="D44" s="132"/>
      <c r="E44" s="132"/>
      <c r="F44" s="132"/>
      <c r="G44" s="132"/>
      <c r="H44" s="132"/>
      <c r="I44" s="132"/>
      <c r="J44" s="132"/>
      <c r="M44" s="65"/>
    </row>
    <row r="45" spans="1:13" x14ac:dyDescent="0.25">
      <c r="A45" s="175" t="s">
        <v>115</v>
      </c>
      <c r="B45" s="132"/>
      <c r="C45" s="132"/>
      <c r="D45" s="132"/>
      <c r="E45" s="132"/>
      <c r="F45" s="132"/>
      <c r="G45" s="132"/>
      <c r="H45" s="132"/>
      <c r="I45" s="132"/>
      <c r="J45" s="132"/>
      <c r="M45" s="65"/>
    </row>
    <row r="46" spans="1:13" x14ac:dyDescent="0.25">
      <c r="A46" s="62"/>
      <c r="B46" s="62"/>
      <c r="C46" s="62"/>
      <c r="D46" s="62"/>
      <c r="E46" s="62"/>
      <c r="F46" s="62"/>
      <c r="G46" s="62"/>
      <c r="H46" s="62"/>
      <c r="I46" s="62"/>
      <c r="J46" s="62"/>
      <c r="M46" s="65"/>
    </row>
    <row r="47" spans="1:13" ht="21.75" customHeight="1" x14ac:dyDescent="0.25">
      <c r="A47" s="176" t="s">
        <v>116</v>
      </c>
      <c r="B47" s="177"/>
      <c r="C47" s="177"/>
      <c r="D47" s="177"/>
      <c r="E47" s="177"/>
      <c r="F47" s="177"/>
      <c r="G47" s="177"/>
      <c r="H47" s="177"/>
      <c r="I47" s="177"/>
      <c r="J47" s="178"/>
    </row>
    <row r="48" spans="1:13" x14ac:dyDescent="0.25">
      <c r="A48" s="66"/>
      <c r="B48" s="67"/>
      <c r="C48" s="67"/>
      <c r="D48" s="67"/>
      <c r="E48" s="67"/>
      <c r="F48" s="67"/>
      <c r="G48" s="67"/>
      <c r="H48" s="67"/>
      <c r="I48" s="67"/>
      <c r="J48" s="67"/>
    </row>
    <row r="49" spans="1:10" x14ac:dyDescent="0.25">
      <c r="A49" s="66"/>
      <c r="B49" s="67"/>
      <c r="C49" s="67"/>
      <c r="D49" s="67"/>
      <c r="E49" s="67"/>
      <c r="F49" s="67"/>
      <c r="G49" s="67"/>
      <c r="H49" s="67"/>
      <c r="I49" s="67"/>
      <c r="J49" s="67"/>
    </row>
    <row r="50" spans="1:10" x14ac:dyDescent="0.25">
      <c r="A50" s="66"/>
      <c r="B50" s="67"/>
      <c r="C50" s="67"/>
      <c r="D50" s="67"/>
      <c r="E50" s="67"/>
      <c r="F50" s="67"/>
      <c r="G50" s="67"/>
      <c r="H50" s="67"/>
      <c r="I50" s="67"/>
      <c r="J50" s="67"/>
    </row>
    <row r="51" spans="1:10" x14ac:dyDescent="0.25">
      <c r="A51" s="66"/>
      <c r="B51" s="67"/>
      <c r="C51" s="67"/>
      <c r="D51" s="67"/>
      <c r="E51" s="67"/>
      <c r="F51" s="67"/>
      <c r="G51" s="67"/>
      <c r="H51" s="67"/>
      <c r="I51" s="67"/>
      <c r="J51" s="67"/>
    </row>
    <row r="52" spans="1:10" x14ac:dyDescent="0.25">
      <c r="A52" s="66"/>
      <c r="B52" s="67"/>
      <c r="C52" s="67"/>
      <c r="D52" s="67"/>
      <c r="E52" s="67"/>
      <c r="F52" s="67"/>
      <c r="G52" s="67"/>
      <c r="H52" s="67"/>
      <c r="I52" s="67"/>
      <c r="J52" s="67"/>
    </row>
    <row r="53" spans="1:10" x14ac:dyDescent="0.25">
      <c r="A53" s="66"/>
      <c r="B53" s="67"/>
      <c r="C53" s="67"/>
      <c r="D53" s="67"/>
      <c r="E53" s="67"/>
      <c r="F53" s="67"/>
      <c r="G53" s="67"/>
      <c r="H53" s="67"/>
      <c r="I53" s="67"/>
      <c r="J53" s="67"/>
    </row>
    <row r="54" spans="1:10" x14ac:dyDescent="0.25">
      <c r="A54" s="66"/>
      <c r="B54" s="67"/>
      <c r="C54" s="67"/>
      <c r="D54" s="67"/>
      <c r="E54" s="67"/>
      <c r="F54" s="67"/>
      <c r="G54" s="67"/>
      <c r="H54" s="67"/>
      <c r="I54" s="67"/>
      <c r="J54" s="67"/>
    </row>
    <row r="55" spans="1:10" x14ac:dyDescent="0.25">
      <c r="A55" s="66"/>
      <c r="B55" s="67"/>
      <c r="C55" s="67"/>
      <c r="D55" s="67"/>
      <c r="E55" s="67"/>
      <c r="F55" s="67"/>
      <c r="G55" s="67"/>
      <c r="H55" s="67"/>
      <c r="I55" s="67"/>
      <c r="J55" s="67"/>
    </row>
    <row r="56" spans="1:10" x14ac:dyDescent="0.25">
      <c r="A56" s="66"/>
      <c r="B56" s="67"/>
      <c r="C56" s="67"/>
      <c r="D56" s="67"/>
      <c r="E56" s="67"/>
      <c r="F56" s="67"/>
      <c r="G56" s="67"/>
      <c r="H56" s="67"/>
      <c r="I56" s="67"/>
      <c r="J56" s="67"/>
    </row>
    <row r="57" spans="1:10" x14ac:dyDescent="0.25">
      <c r="A57" s="66"/>
      <c r="B57" s="67"/>
      <c r="C57" s="67"/>
      <c r="D57" s="67"/>
      <c r="E57" s="67"/>
      <c r="F57" s="67"/>
      <c r="G57" s="67"/>
      <c r="H57" s="67"/>
      <c r="I57" s="67"/>
      <c r="J57" s="67"/>
    </row>
    <row r="58" spans="1:10" x14ac:dyDescent="0.25">
      <c r="A58" s="66"/>
      <c r="B58" s="67"/>
      <c r="C58" s="67"/>
      <c r="D58" s="67"/>
      <c r="E58" s="67"/>
      <c r="F58" s="67"/>
      <c r="G58" s="67"/>
      <c r="H58" s="67"/>
      <c r="I58" s="67"/>
      <c r="J58" s="67"/>
    </row>
    <row r="59" spans="1:10" x14ac:dyDescent="0.25">
      <c r="A59" s="66"/>
      <c r="B59" s="67"/>
      <c r="C59" s="67"/>
      <c r="D59" s="67"/>
      <c r="E59" s="67"/>
      <c r="F59" s="67"/>
      <c r="G59" s="67"/>
      <c r="H59" s="67"/>
      <c r="I59" s="67"/>
      <c r="J59" s="67"/>
    </row>
    <row r="60" spans="1:10" x14ac:dyDescent="0.25">
      <c r="A60" s="66"/>
      <c r="B60" s="67"/>
      <c r="C60" s="67"/>
      <c r="D60" s="67"/>
      <c r="E60" s="67"/>
      <c r="F60" s="67"/>
      <c r="G60" s="67"/>
      <c r="H60" s="67"/>
      <c r="I60" s="67"/>
      <c r="J60" s="67"/>
    </row>
    <row r="61" spans="1:10" x14ac:dyDescent="0.25">
      <c r="A61" s="66"/>
      <c r="B61" s="67"/>
      <c r="C61" s="67"/>
      <c r="D61" s="67"/>
      <c r="E61" s="67"/>
      <c r="F61" s="67"/>
      <c r="G61" s="67"/>
      <c r="H61" s="67"/>
      <c r="I61" s="67"/>
      <c r="J61" s="67"/>
    </row>
    <row r="62" spans="1:10" x14ac:dyDescent="0.25">
      <c r="A62" s="66"/>
      <c r="B62" s="67"/>
      <c r="C62" s="67"/>
      <c r="D62" s="67"/>
      <c r="E62" s="67"/>
      <c r="F62" s="67"/>
      <c r="G62" s="67"/>
      <c r="H62" s="67"/>
      <c r="I62" s="67"/>
      <c r="J62" s="67"/>
    </row>
    <row r="63" spans="1:10" x14ac:dyDescent="0.25">
      <c r="A63" s="66"/>
      <c r="B63" s="67"/>
      <c r="C63" s="67"/>
      <c r="D63" s="67"/>
      <c r="E63" s="67"/>
      <c r="F63" s="67"/>
      <c r="G63" s="67"/>
      <c r="H63" s="67"/>
      <c r="I63" s="67"/>
      <c r="J63" s="67"/>
    </row>
    <row r="64" spans="1:10" x14ac:dyDescent="0.25">
      <c r="A64" s="66"/>
      <c r="B64" s="67"/>
      <c r="C64" s="67"/>
      <c r="D64" s="67"/>
      <c r="E64" s="67"/>
      <c r="F64" s="67"/>
      <c r="G64" s="67"/>
      <c r="H64" s="67"/>
      <c r="I64" s="67"/>
      <c r="J64" s="67"/>
    </row>
    <row r="65" spans="1:13" x14ac:dyDescent="0.25">
      <c r="A65" s="66"/>
      <c r="B65" s="67"/>
      <c r="C65" s="67"/>
      <c r="D65" s="67"/>
      <c r="E65" s="67"/>
      <c r="F65" s="67"/>
      <c r="G65" s="67"/>
      <c r="H65" s="67"/>
      <c r="I65" s="67"/>
      <c r="J65" s="67"/>
    </row>
    <row r="66" spans="1:13" ht="15.75" x14ac:dyDescent="0.25">
      <c r="A66" s="137" t="s">
        <v>66</v>
      </c>
      <c r="B66" s="137"/>
      <c r="C66" s="137"/>
      <c r="D66" s="137"/>
      <c r="E66" s="137"/>
      <c r="F66" s="137"/>
      <c r="G66" s="137"/>
      <c r="H66" s="137"/>
      <c r="I66" s="137"/>
      <c r="J66" s="137"/>
    </row>
    <row r="67" spans="1:13" x14ac:dyDescent="0.25">
      <c r="A67" s="138" t="s">
        <v>67</v>
      </c>
      <c r="B67" s="138"/>
      <c r="C67" s="138"/>
      <c r="D67" s="138"/>
      <c r="E67" s="138"/>
      <c r="F67" s="138"/>
      <c r="G67" s="138"/>
      <c r="H67" s="138"/>
      <c r="I67" s="138"/>
      <c r="J67" s="138"/>
    </row>
    <row r="68" spans="1:13" x14ac:dyDescent="0.25">
      <c r="A68" s="138" t="s">
        <v>68</v>
      </c>
      <c r="B68" s="138"/>
      <c r="C68" s="138"/>
      <c r="D68" s="138"/>
      <c r="E68" s="138"/>
      <c r="F68" s="138"/>
      <c r="G68" s="138"/>
      <c r="H68" s="138"/>
      <c r="I68" s="138"/>
      <c r="J68" s="138"/>
    </row>
    <row r="69" spans="1:13" x14ac:dyDescent="0.25">
      <c r="A69" s="138" t="s">
        <v>69</v>
      </c>
      <c r="B69" s="138"/>
      <c r="C69" s="138"/>
      <c r="D69" s="138"/>
      <c r="E69" s="138"/>
      <c r="F69" s="138"/>
      <c r="G69" s="138"/>
      <c r="H69" s="138"/>
      <c r="I69" s="138"/>
      <c r="J69" s="138"/>
    </row>
    <row r="70" spans="1:13" x14ac:dyDescent="0.25">
      <c r="A70" s="139" t="s">
        <v>70</v>
      </c>
      <c r="B70" s="139"/>
      <c r="C70" s="139"/>
      <c r="D70" s="139"/>
      <c r="E70" s="139"/>
      <c r="F70" s="139"/>
      <c r="G70" s="139"/>
      <c r="H70" s="139"/>
      <c r="I70" s="139"/>
      <c r="J70" s="139"/>
    </row>
    <row r="71" spans="1:13" x14ac:dyDescent="0.25">
      <c r="A71" s="60"/>
      <c r="B71" s="60"/>
      <c r="C71" s="60"/>
      <c r="D71" s="60"/>
      <c r="E71" s="60"/>
      <c r="F71" s="60"/>
      <c r="G71" s="60"/>
      <c r="H71" s="60"/>
      <c r="I71" s="60"/>
      <c r="J71" s="60"/>
    </row>
    <row r="72" spans="1:13" x14ac:dyDescent="0.25">
      <c r="A72" s="131" t="s">
        <v>71</v>
      </c>
      <c r="B72" s="132"/>
      <c r="C72" s="132"/>
      <c r="D72" s="132"/>
      <c r="E72" s="132"/>
      <c r="F72" s="132"/>
      <c r="G72" s="132"/>
      <c r="H72" s="132"/>
      <c r="I72" s="132"/>
      <c r="J72" s="132"/>
    </row>
    <row r="73" spans="1:13" x14ac:dyDescent="0.25">
      <c r="A73" s="131" t="s">
        <v>72</v>
      </c>
      <c r="B73" s="132"/>
      <c r="C73" s="132"/>
      <c r="D73" s="132"/>
      <c r="E73" s="132"/>
      <c r="F73" s="132"/>
      <c r="G73" s="132"/>
      <c r="H73" s="132"/>
      <c r="I73" s="132"/>
      <c r="J73" s="132"/>
    </row>
    <row r="74" spans="1:13" x14ac:dyDescent="0.25">
      <c r="A74" s="66"/>
      <c r="B74" s="67"/>
      <c r="C74" s="67"/>
      <c r="D74" s="67"/>
      <c r="E74" s="67"/>
      <c r="F74" s="67"/>
      <c r="G74" s="67"/>
      <c r="H74" s="67"/>
      <c r="I74" s="67"/>
      <c r="J74" s="67"/>
    </row>
    <row r="75" spans="1:13" x14ac:dyDescent="0.25">
      <c r="A75" s="155" t="s">
        <v>117</v>
      </c>
      <c r="B75" s="134"/>
      <c r="C75" s="134"/>
      <c r="D75" s="134"/>
      <c r="E75" s="134"/>
      <c r="F75" s="134"/>
      <c r="G75" s="134"/>
      <c r="H75" s="134"/>
      <c r="I75" s="134"/>
      <c r="J75" s="135"/>
    </row>
    <row r="76" spans="1:13" x14ac:dyDescent="0.25">
      <c r="A76" s="179" t="str">
        <f>A19</f>
        <v>ORIGEM DOS RECURSOS (1): Municipal</v>
      </c>
      <c r="B76" s="134"/>
      <c r="C76" s="134"/>
      <c r="D76" s="134"/>
      <c r="E76" s="134"/>
      <c r="F76" s="134"/>
      <c r="G76" s="134"/>
      <c r="H76" s="134"/>
      <c r="I76" s="134"/>
      <c r="J76" s="135"/>
    </row>
    <row r="77" spans="1:13" ht="72.75" x14ac:dyDescent="0.25">
      <c r="A77" s="154" t="s">
        <v>118</v>
      </c>
      <c r="B77" s="135"/>
      <c r="C77" s="180" t="s">
        <v>119</v>
      </c>
      <c r="D77" s="178"/>
      <c r="E77" s="154" t="s">
        <v>120</v>
      </c>
      <c r="F77" s="135"/>
      <c r="G77" s="154" t="s">
        <v>121</v>
      </c>
      <c r="H77" s="135"/>
      <c r="I77" s="68" t="s">
        <v>122</v>
      </c>
      <c r="J77" s="68" t="s">
        <v>123</v>
      </c>
    </row>
    <row r="78" spans="1:13" x14ac:dyDescent="0.25">
      <c r="A78" s="181" t="s">
        <v>124</v>
      </c>
      <c r="B78" s="181"/>
      <c r="C78" s="182">
        <v>0</v>
      </c>
      <c r="D78" s="161"/>
      <c r="E78" s="160">
        <v>1707.92</v>
      </c>
      <c r="F78" s="161"/>
      <c r="G78" s="160">
        <f t="shared" ref="G78:G83" si="0">C78-J78</f>
        <v>0</v>
      </c>
      <c r="H78" s="161"/>
      <c r="I78" s="69">
        <f t="shared" ref="I78:I83" si="1">+E78+G78</f>
        <v>1707.92</v>
      </c>
      <c r="J78" s="69">
        <v>0</v>
      </c>
      <c r="M78" s="70"/>
    </row>
    <row r="79" spans="1:13" x14ac:dyDescent="0.25">
      <c r="A79" s="183" t="s">
        <v>125</v>
      </c>
      <c r="B79" s="183"/>
      <c r="C79" s="182">
        <v>0</v>
      </c>
      <c r="D79" s="161"/>
      <c r="E79" s="160">
        <v>231.22</v>
      </c>
      <c r="F79" s="161"/>
      <c r="G79" s="160">
        <f t="shared" si="0"/>
        <v>0</v>
      </c>
      <c r="H79" s="161"/>
      <c r="I79" s="69">
        <f t="shared" si="1"/>
        <v>231.22</v>
      </c>
      <c r="J79" s="69">
        <v>0</v>
      </c>
      <c r="M79" s="70"/>
    </row>
    <row r="80" spans="1:13" x14ac:dyDescent="0.25">
      <c r="A80" s="184" t="s">
        <v>126</v>
      </c>
      <c r="B80" s="185"/>
      <c r="C80" s="182">
        <v>113891.56999999995</v>
      </c>
      <c r="D80" s="161"/>
      <c r="E80" s="160">
        <f>33717.11+82.75</f>
        <v>33799.86</v>
      </c>
      <c r="F80" s="161"/>
      <c r="G80" s="160">
        <f>C80-J80</f>
        <v>113891.56999999995</v>
      </c>
      <c r="H80" s="161"/>
      <c r="I80" s="69">
        <f t="shared" si="1"/>
        <v>147691.42999999993</v>
      </c>
      <c r="J80" s="69">
        <v>0</v>
      </c>
      <c r="M80" s="70"/>
    </row>
    <row r="81" spans="1:13" x14ac:dyDescent="0.25">
      <c r="A81" s="181" t="s">
        <v>127</v>
      </c>
      <c r="B81" s="181"/>
      <c r="C81" s="182">
        <v>0</v>
      </c>
      <c r="D81" s="161"/>
      <c r="E81" s="160">
        <v>0</v>
      </c>
      <c r="F81" s="161"/>
      <c r="G81" s="160">
        <f t="shared" si="0"/>
        <v>0</v>
      </c>
      <c r="H81" s="161"/>
      <c r="I81" s="69">
        <f t="shared" si="1"/>
        <v>0</v>
      </c>
      <c r="J81" s="69">
        <v>0</v>
      </c>
      <c r="M81" s="70"/>
    </row>
    <row r="82" spans="1:13" x14ac:dyDescent="0.25">
      <c r="A82" s="181" t="s">
        <v>128</v>
      </c>
      <c r="B82" s="181"/>
      <c r="C82" s="182">
        <v>0</v>
      </c>
      <c r="D82" s="161"/>
      <c r="E82" s="160">
        <v>0</v>
      </c>
      <c r="F82" s="161"/>
      <c r="G82" s="160">
        <f t="shared" si="0"/>
        <v>0</v>
      </c>
      <c r="H82" s="161"/>
      <c r="I82" s="69">
        <f t="shared" si="1"/>
        <v>0</v>
      </c>
      <c r="J82" s="69">
        <v>0</v>
      </c>
      <c r="M82" s="70"/>
    </row>
    <row r="83" spans="1:13" x14ac:dyDescent="0.25">
      <c r="A83" s="181" t="s">
        <v>129</v>
      </c>
      <c r="B83" s="181"/>
      <c r="C83" s="182">
        <v>2187.21</v>
      </c>
      <c r="D83" s="161"/>
      <c r="E83" s="160">
        <v>922</v>
      </c>
      <c r="F83" s="161"/>
      <c r="G83" s="160">
        <f t="shared" si="0"/>
        <v>2187.21</v>
      </c>
      <c r="H83" s="161"/>
      <c r="I83" s="69">
        <f t="shared" si="1"/>
        <v>3109.21</v>
      </c>
      <c r="J83" s="69">
        <v>0</v>
      </c>
      <c r="M83" s="70"/>
    </row>
    <row r="84" spans="1:13" x14ac:dyDescent="0.25">
      <c r="A84" s="188" t="s">
        <v>59</v>
      </c>
      <c r="B84" s="189"/>
      <c r="C84" s="182">
        <f>SUM(C78:D83)</f>
        <v>116078.77999999996</v>
      </c>
      <c r="D84" s="161"/>
      <c r="E84" s="160">
        <f>SUM(E78:F83)</f>
        <v>36661</v>
      </c>
      <c r="F84" s="161"/>
      <c r="G84" s="160">
        <f>SUM(G78:H83)</f>
        <v>116078.77999999996</v>
      </c>
      <c r="H84" s="161"/>
      <c r="I84" s="69">
        <f>SUM(I78:I83)</f>
        <v>152739.77999999994</v>
      </c>
      <c r="J84" s="69">
        <f>SUM(J78:J83)</f>
        <v>0</v>
      </c>
    </row>
    <row r="85" spans="1:13" x14ac:dyDescent="0.25">
      <c r="A85" s="62"/>
      <c r="B85" s="62"/>
      <c r="C85" s="62"/>
      <c r="D85" s="62"/>
      <c r="E85" s="62"/>
      <c r="F85" s="62"/>
      <c r="G85" s="62"/>
      <c r="H85" s="62"/>
      <c r="I85" s="62"/>
      <c r="J85" s="62"/>
    </row>
    <row r="86" spans="1:13" x14ac:dyDescent="0.25">
      <c r="A86" s="175" t="s">
        <v>130</v>
      </c>
      <c r="B86" s="132"/>
      <c r="C86" s="132"/>
      <c r="D86" s="132"/>
      <c r="E86" s="132"/>
      <c r="F86" s="132"/>
      <c r="G86" s="132"/>
      <c r="H86" s="132"/>
      <c r="I86" s="132"/>
      <c r="J86" s="132"/>
    </row>
    <row r="87" spans="1:13" x14ac:dyDescent="0.25">
      <c r="A87" s="175" t="s">
        <v>131</v>
      </c>
      <c r="B87" s="132"/>
      <c r="C87" s="132"/>
      <c r="D87" s="132"/>
      <c r="E87" s="132"/>
      <c r="F87" s="132"/>
      <c r="G87" s="132"/>
      <c r="H87" s="132"/>
      <c r="I87" s="132"/>
      <c r="J87" s="132"/>
    </row>
    <row r="88" spans="1:13" x14ac:dyDescent="0.25">
      <c r="A88" s="175" t="s">
        <v>132</v>
      </c>
      <c r="B88" s="132"/>
      <c r="C88" s="132"/>
      <c r="D88" s="132"/>
      <c r="E88" s="132"/>
      <c r="F88" s="132"/>
      <c r="G88" s="132"/>
      <c r="H88" s="132"/>
      <c r="I88" s="132"/>
      <c r="J88" s="132"/>
    </row>
    <row r="89" spans="1:13" x14ac:dyDescent="0.25">
      <c r="A89" s="175" t="s">
        <v>133</v>
      </c>
      <c r="B89" s="132"/>
      <c r="C89" s="132"/>
      <c r="D89" s="132"/>
      <c r="E89" s="132"/>
      <c r="F89" s="132"/>
      <c r="G89" s="132"/>
      <c r="H89" s="132"/>
      <c r="I89" s="132"/>
      <c r="J89" s="132"/>
    </row>
    <row r="90" spans="1:13" ht="23.25" customHeight="1" x14ac:dyDescent="0.25">
      <c r="A90" s="186" t="s">
        <v>134</v>
      </c>
      <c r="B90" s="187"/>
      <c r="C90" s="187"/>
      <c r="D90" s="187"/>
      <c r="E90" s="187"/>
      <c r="F90" s="187"/>
      <c r="G90" s="187"/>
      <c r="H90" s="187"/>
      <c r="I90" s="187"/>
      <c r="J90" s="187"/>
    </row>
    <row r="91" spans="1:13" x14ac:dyDescent="0.25">
      <c r="A91" s="175" t="s">
        <v>135</v>
      </c>
      <c r="B91" s="132"/>
      <c r="C91" s="132"/>
      <c r="D91" s="132"/>
      <c r="E91" s="132"/>
      <c r="F91" s="132"/>
      <c r="G91" s="132"/>
      <c r="H91" s="132"/>
      <c r="I91" s="132"/>
      <c r="J91" s="132"/>
    </row>
    <row r="92" spans="1:13" x14ac:dyDescent="0.25">
      <c r="A92" s="132"/>
      <c r="B92" s="132"/>
      <c r="C92" s="132"/>
      <c r="D92" s="132"/>
      <c r="E92" s="132"/>
      <c r="F92" s="132"/>
      <c r="G92" s="132"/>
      <c r="H92" s="132"/>
      <c r="I92" s="132"/>
      <c r="J92" s="132"/>
    </row>
    <row r="93" spans="1:13" x14ac:dyDescent="0.25">
      <c r="A93" s="155" t="s">
        <v>136</v>
      </c>
      <c r="B93" s="134"/>
      <c r="C93" s="134"/>
      <c r="D93" s="134"/>
      <c r="E93" s="134"/>
      <c r="F93" s="134"/>
      <c r="G93" s="134"/>
      <c r="H93" s="134"/>
      <c r="I93" s="134"/>
      <c r="J93" s="135"/>
    </row>
    <row r="94" spans="1:13" x14ac:dyDescent="0.25">
      <c r="A94" s="196" t="s">
        <v>137</v>
      </c>
      <c r="B94" s="134"/>
      <c r="C94" s="134"/>
      <c r="D94" s="134"/>
      <c r="E94" s="134"/>
      <c r="F94" s="134"/>
      <c r="G94" s="135"/>
      <c r="H94" s="197">
        <f>I42</f>
        <v>153956.87</v>
      </c>
      <c r="I94" s="198"/>
      <c r="J94" s="159"/>
    </row>
    <row r="95" spans="1:13" x14ac:dyDescent="0.25">
      <c r="A95" s="196" t="s">
        <v>138</v>
      </c>
      <c r="B95" s="134"/>
      <c r="C95" s="134"/>
      <c r="D95" s="134"/>
      <c r="E95" s="134"/>
      <c r="F95" s="134"/>
      <c r="G95" s="135"/>
      <c r="H95" s="200">
        <f>I84</f>
        <v>152739.77999999994</v>
      </c>
      <c r="I95" s="198"/>
      <c r="J95" s="159"/>
    </row>
    <row r="96" spans="1:13" x14ac:dyDescent="0.25">
      <c r="A96" s="196" t="s">
        <v>139</v>
      </c>
      <c r="B96" s="134"/>
      <c r="C96" s="134"/>
      <c r="D96" s="134"/>
      <c r="E96" s="134"/>
      <c r="F96" s="134"/>
      <c r="G96" s="135"/>
      <c r="H96" s="197">
        <f>I40-H95-I41</f>
        <v>1217.0900000000547</v>
      </c>
      <c r="I96" s="198"/>
      <c r="J96" s="159"/>
    </row>
    <row r="97" spans="1:10" x14ac:dyDescent="0.25">
      <c r="A97" s="196" t="s">
        <v>140</v>
      </c>
      <c r="B97" s="134"/>
      <c r="C97" s="134"/>
      <c r="D97" s="134"/>
      <c r="E97" s="134"/>
      <c r="F97" s="134"/>
      <c r="G97" s="135"/>
      <c r="H97" s="160">
        <v>0</v>
      </c>
      <c r="I97" s="199"/>
      <c r="J97" s="161"/>
    </row>
    <row r="98" spans="1:10" x14ac:dyDescent="0.25">
      <c r="A98" s="196" t="s">
        <v>141</v>
      </c>
      <c r="B98" s="134"/>
      <c r="C98" s="134"/>
      <c r="D98" s="134"/>
      <c r="E98" s="134"/>
      <c r="F98" s="134"/>
      <c r="G98" s="135"/>
      <c r="H98" s="197">
        <f>H96-H97</f>
        <v>1217.0900000000547</v>
      </c>
      <c r="I98" s="198"/>
      <c r="J98" s="159"/>
    </row>
    <row r="99" spans="1:10" x14ac:dyDescent="0.25">
      <c r="A99" s="62"/>
      <c r="B99" s="62"/>
      <c r="C99" s="62"/>
      <c r="D99" s="62"/>
      <c r="E99" s="62"/>
      <c r="F99" s="62"/>
      <c r="G99" s="62"/>
      <c r="H99" s="62"/>
      <c r="I99" s="62"/>
      <c r="J99" s="62"/>
    </row>
    <row r="100" spans="1:10" x14ac:dyDescent="0.25">
      <c r="A100" s="190" t="s">
        <v>142</v>
      </c>
      <c r="B100" s="191"/>
      <c r="C100" s="191"/>
      <c r="D100" s="191"/>
      <c r="E100" s="191"/>
      <c r="F100" s="191"/>
      <c r="G100" s="191"/>
      <c r="H100" s="191"/>
      <c r="I100" s="191"/>
      <c r="J100" s="192"/>
    </row>
    <row r="101" spans="1:10" ht="12" customHeight="1" x14ac:dyDescent="0.25">
      <c r="A101" s="193"/>
      <c r="B101" s="194"/>
      <c r="C101" s="194"/>
      <c r="D101" s="194"/>
      <c r="E101" s="194"/>
      <c r="F101" s="194"/>
      <c r="G101" s="194"/>
      <c r="H101" s="194"/>
      <c r="I101" s="194"/>
      <c r="J101" s="195"/>
    </row>
    <row r="102" spans="1:10" x14ac:dyDescent="0.25">
      <c r="A102" s="62"/>
      <c r="B102" s="62"/>
      <c r="C102" s="62"/>
      <c r="D102" s="62"/>
      <c r="E102" s="62"/>
      <c r="F102" s="62"/>
      <c r="G102" s="62"/>
      <c r="H102" s="62"/>
      <c r="I102" s="62"/>
      <c r="J102" s="62"/>
    </row>
    <row r="103" spans="1:10" x14ac:dyDescent="0.25">
      <c r="A103" s="71"/>
      <c r="B103" s="71" t="s">
        <v>210</v>
      </c>
      <c r="C103" s="71"/>
      <c r="D103" s="71"/>
      <c r="E103" s="71"/>
      <c r="F103" s="71"/>
      <c r="G103" s="71"/>
      <c r="H103" s="71"/>
      <c r="I103" s="71"/>
      <c r="J103" s="62"/>
    </row>
    <row r="104" spans="1:10" x14ac:dyDescent="0.25">
      <c r="A104" s="71"/>
      <c r="B104" s="71"/>
      <c r="C104" s="71"/>
      <c r="D104" s="71"/>
      <c r="E104" s="71"/>
      <c r="F104" s="71"/>
      <c r="G104" s="71"/>
      <c r="H104" s="71"/>
      <c r="I104" s="71"/>
      <c r="J104" s="62"/>
    </row>
    <row r="105" spans="1:10" x14ac:dyDescent="0.25">
      <c r="A105" s="71"/>
      <c r="B105" s="71"/>
      <c r="C105" s="71"/>
      <c r="D105" s="71"/>
      <c r="E105" s="71"/>
      <c r="F105" s="71"/>
      <c r="G105" s="71"/>
      <c r="H105" s="71"/>
      <c r="I105" s="71"/>
      <c r="J105" s="62"/>
    </row>
    <row r="106" spans="1:10" x14ac:dyDescent="0.25">
      <c r="A106" s="71"/>
      <c r="B106" s="71"/>
      <c r="C106" s="71"/>
      <c r="D106" s="71"/>
      <c r="E106" s="71"/>
      <c r="F106" s="71"/>
      <c r="G106" s="71"/>
      <c r="H106" s="71"/>
      <c r="I106" s="71"/>
      <c r="J106" s="62"/>
    </row>
    <row r="107" spans="1:10" x14ac:dyDescent="0.25">
      <c r="A107" s="71"/>
      <c r="B107" s="71"/>
      <c r="C107" s="71"/>
      <c r="D107" s="71"/>
      <c r="E107" s="71"/>
      <c r="F107" s="71"/>
      <c r="G107" s="71"/>
      <c r="H107" s="71"/>
      <c r="I107" s="71"/>
      <c r="J107" s="62"/>
    </row>
    <row r="108" spans="1:10" s="74" customFormat="1" ht="15.75" x14ac:dyDescent="0.25">
      <c r="B108" s="75" t="s">
        <v>60</v>
      </c>
      <c r="H108" s="76" t="s">
        <v>61</v>
      </c>
      <c r="J108" s="77"/>
    </row>
    <row r="109" spans="1:10" s="72" customFormat="1" x14ac:dyDescent="0.25">
      <c r="A109" s="71"/>
      <c r="B109" s="71" t="s">
        <v>62</v>
      </c>
      <c r="C109" s="71"/>
      <c r="D109" s="71"/>
      <c r="E109" s="71"/>
      <c r="F109" s="71"/>
      <c r="G109" s="71"/>
      <c r="H109" s="78" t="s">
        <v>63</v>
      </c>
      <c r="J109" s="73"/>
    </row>
    <row r="110" spans="1:10" s="72" customFormat="1" x14ac:dyDescent="0.25">
      <c r="B110" s="79" t="s">
        <v>64</v>
      </c>
      <c r="H110" s="78" t="s">
        <v>65</v>
      </c>
      <c r="J110" s="73"/>
    </row>
  </sheetData>
  <mergeCells count="159">
    <mergeCell ref="A100:J101"/>
    <mergeCell ref="A96:G96"/>
    <mergeCell ref="H96:J96"/>
    <mergeCell ref="A97:G97"/>
    <mergeCell ref="H97:J97"/>
    <mergeCell ref="A98:G98"/>
    <mergeCell ref="H98:J98"/>
    <mergeCell ref="A92:J92"/>
    <mergeCell ref="A93:J93"/>
    <mergeCell ref="A94:G94"/>
    <mergeCell ref="H94:J94"/>
    <mergeCell ref="A95:G95"/>
    <mergeCell ref="H95:J95"/>
    <mergeCell ref="A86:J86"/>
    <mergeCell ref="A87:J87"/>
    <mergeCell ref="A88:J88"/>
    <mergeCell ref="A89:J89"/>
    <mergeCell ref="A90:J90"/>
    <mergeCell ref="A91:J91"/>
    <mergeCell ref="A83:B83"/>
    <mergeCell ref="C83:D83"/>
    <mergeCell ref="E83:F83"/>
    <mergeCell ref="G83:H83"/>
    <mergeCell ref="A84:B84"/>
    <mergeCell ref="C84:D84"/>
    <mergeCell ref="E84:F84"/>
    <mergeCell ref="G84:H84"/>
    <mergeCell ref="A81:B81"/>
    <mergeCell ref="C81:D81"/>
    <mergeCell ref="E81:F81"/>
    <mergeCell ref="G81:H81"/>
    <mergeCell ref="A82:B82"/>
    <mergeCell ref="C82:D82"/>
    <mergeCell ref="E82:F82"/>
    <mergeCell ref="G82:H82"/>
    <mergeCell ref="A79:B79"/>
    <mergeCell ref="C79:D79"/>
    <mergeCell ref="E79:F79"/>
    <mergeCell ref="G79:H79"/>
    <mergeCell ref="A80:B80"/>
    <mergeCell ref="C80:D80"/>
    <mergeCell ref="E80:F80"/>
    <mergeCell ref="G80:H80"/>
    <mergeCell ref="A76:J76"/>
    <mergeCell ref="A77:B77"/>
    <mergeCell ref="C77:D77"/>
    <mergeCell ref="E77:F77"/>
    <mergeCell ref="G77:H77"/>
    <mergeCell ref="A78:B78"/>
    <mergeCell ref="C78:D78"/>
    <mergeCell ref="E78:F78"/>
    <mergeCell ref="G78:H78"/>
    <mergeCell ref="A68:J68"/>
    <mergeCell ref="A69:J69"/>
    <mergeCell ref="A70:J70"/>
    <mergeCell ref="A72:J72"/>
    <mergeCell ref="A73:J73"/>
    <mergeCell ref="A75:J75"/>
    <mergeCell ref="A43:J43"/>
    <mergeCell ref="A44:J44"/>
    <mergeCell ref="A45:J45"/>
    <mergeCell ref="A47:J47"/>
    <mergeCell ref="A66:J66"/>
    <mergeCell ref="A67:J67"/>
    <mergeCell ref="A41:F41"/>
    <mergeCell ref="G41:H41"/>
    <mergeCell ref="I41:J41"/>
    <mergeCell ref="A42:F42"/>
    <mergeCell ref="G42:H42"/>
    <mergeCell ref="I42:J42"/>
    <mergeCell ref="A39:F39"/>
    <mergeCell ref="G39:H39"/>
    <mergeCell ref="I39:J39"/>
    <mergeCell ref="A40:F40"/>
    <mergeCell ref="G40:H40"/>
    <mergeCell ref="I40:J40"/>
    <mergeCell ref="A37:F37"/>
    <mergeCell ref="G37:H37"/>
    <mergeCell ref="I37:J37"/>
    <mergeCell ref="A38:F38"/>
    <mergeCell ref="G38:H38"/>
    <mergeCell ref="I38:J38"/>
    <mergeCell ref="A35:B35"/>
    <mergeCell ref="C35:D35"/>
    <mergeCell ref="E35:F35"/>
    <mergeCell ref="G35:H35"/>
    <mergeCell ref="I35:J35"/>
    <mergeCell ref="A36:F36"/>
    <mergeCell ref="G36:H36"/>
    <mergeCell ref="I36:J36"/>
    <mergeCell ref="A33:B33"/>
    <mergeCell ref="C33:D33"/>
    <mergeCell ref="E33:F33"/>
    <mergeCell ref="G33:H33"/>
    <mergeCell ref="I33:J33"/>
    <mergeCell ref="A34:B34"/>
    <mergeCell ref="C34:D34"/>
    <mergeCell ref="E34:F34"/>
    <mergeCell ref="G34:H34"/>
    <mergeCell ref="I34:J34"/>
    <mergeCell ref="A31:J31"/>
    <mergeCell ref="A32:B32"/>
    <mergeCell ref="C32:D32"/>
    <mergeCell ref="E32:F32"/>
    <mergeCell ref="G32:H32"/>
    <mergeCell ref="I32:J32"/>
    <mergeCell ref="A28:D28"/>
    <mergeCell ref="E28:F28"/>
    <mergeCell ref="G28:H28"/>
    <mergeCell ref="I28:J28"/>
    <mergeCell ref="A29:D29"/>
    <mergeCell ref="E29:F29"/>
    <mergeCell ref="G29:H29"/>
    <mergeCell ref="I29:J29"/>
    <mergeCell ref="A26:D26"/>
    <mergeCell ref="E26:F26"/>
    <mergeCell ref="G26:H26"/>
    <mergeCell ref="I26:J26"/>
    <mergeCell ref="A27:D27"/>
    <mergeCell ref="E27:F27"/>
    <mergeCell ref="G27:H27"/>
    <mergeCell ref="I27:J27"/>
    <mergeCell ref="A24:D24"/>
    <mergeCell ref="E24:F24"/>
    <mergeCell ref="G24:H24"/>
    <mergeCell ref="I24:J24"/>
    <mergeCell ref="A25:D25"/>
    <mergeCell ref="E25:F25"/>
    <mergeCell ref="G25:H25"/>
    <mergeCell ref="I25:J25"/>
    <mergeCell ref="A22:D22"/>
    <mergeCell ref="E22:F22"/>
    <mergeCell ref="G22:H22"/>
    <mergeCell ref="I22:J22"/>
    <mergeCell ref="A23:D23"/>
    <mergeCell ref="E23:F23"/>
    <mergeCell ref="G23:H23"/>
    <mergeCell ref="I23:J23"/>
    <mergeCell ref="A15:J15"/>
    <mergeCell ref="A16:J16"/>
    <mergeCell ref="A17:J17"/>
    <mergeCell ref="A18:J18"/>
    <mergeCell ref="A19:J19"/>
    <mergeCell ref="A21:D21"/>
    <mergeCell ref="E21:F21"/>
    <mergeCell ref="G21:H21"/>
    <mergeCell ref="I21:J21"/>
    <mergeCell ref="A8:J8"/>
    <mergeCell ref="A10:J10"/>
    <mergeCell ref="A11:J11"/>
    <mergeCell ref="A12:J12"/>
    <mergeCell ref="A13:J13"/>
    <mergeCell ref="A14:J14"/>
    <mergeCell ref="A1:J1"/>
    <mergeCell ref="A2:J2"/>
    <mergeCell ref="A3:J3"/>
    <mergeCell ref="A4:J4"/>
    <mergeCell ref="A5:J5"/>
    <mergeCell ref="A7:J7"/>
  </mergeCells>
  <hyperlinks>
    <hyperlink ref="A5" r:id="rId1" display="mailto:casadenazarejd@gmail.com"/>
    <hyperlink ref="A70" r:id="rId2" display="mailto:casadenazarejd@gmail.com"/>
  </hyperlinks>
  <pageMargins left="0.511811024" right="0.511811024" top="0.78740157499999996" bottom="0.78740157499999996" header="0.31496062000000002" footer="0.31496062000000002"/>
  <pageSetup paperSize="9" scale="77" fitToHeight="0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10"/>
  <sheetViews>
    <sheetView topLeftCell="A25" workbookViewId="0">
      <selection activeCell="L119" sqref="L119"/>
    </sheetView>
  </sheetViews>
  <sheetFormatPr defaultColWidth="9.140625" defaultRowHeight="15" x14ac:dyDescent="0.25"/>
  <cols>
    <col min="1" max="2" width="13.7109375" customWidth="1"/>
    <col min="3" max="3" width="9.7109375" customWidth="1"/>
    <col min="4" max="4" width="11.7109375" customWidth="1"/>
    <col min="5" max="8" width="9.7109375" customWidth="1"/>
    <col min="9" max="10" width="15.7109375" customWidth="1"/>
    <col min="13" max="13" width="12.140625" customWidth="1"/>
    <col min="14" max="14" width="14.85546875" customWidth="1"/>
  </cols>
  <sheetData>
    <row r="1" spans="1:10" ht="15.75" x14ac:dyDescent="0.25">
      <c r="A1" s="137" t="s">
        <v>66</v>
      </c>
      <c r="B1" s="137"/>
      <c r="C1" s="137"/>
      <c r="D1" s="137"/>
      <c r="E1" s="137"/>
      <c r="F1" s="137"/>
      <c r="G1" s="137"/>
      <c r="H1" s="137"/>
      <c r="I1" s="137"/>
      <c r="J1" s="137"/>
    </row>
    <row r="2" spans="1:10" x14ac:dyDescent="0.25">
      <c r="A2" s="138" t="s">
        <v>67</v>
      </c>
      <c r="B2" s="138"/>
      <c r="C2" s="138"/>
      <c r="D2" s="138"/>
      <c r="E2" s="138"/>
      <c r="F2" s="138"/>
      <c r="G2" s="138"/>
      <c r="H2" s="138"/>
      <c r="I2" s="138"/>
      <c r="J2" s="138"/>
    </row>
    <row r="3" spans="1:10" x14ac:dyDescent="0.25">
      <c r="A3" s="138" t="s">
        <v>68</v>
      </c>
      <c r="B3" s="138"/>
      <c r="C3" s="138"/>
      <c r="D3" s="138"/>
      <c r="E3" s="138"/>
      <c r="F3" s="138"/>
      <c r="G3" s="138"/>
      <c r="H3" s="138"/>
      <c r="I3" s="138"/>
      <c r="J3" s="138"/>
    </row>
    <row r="4" spans="1:10" x14ac:dyDescent="0.25">
      <c r="A4" s="138" t="s">
        <v>69</v>
      </c>
      <c r="B4" s="138"/>
      <c r="C4" s="138"/>
      <c r="D4" s="138"/>
      <c r="E4" s="138"/>
      <c r="F4" s="138"/>
      <c r="G4" s="138"/>
      <c r="H4" s="138"/>
      <c r="I4" s="138"/>
      <c r="J4" s="138"/>
    </row>
    <row r="5" spans="1:10" x14ac:dyDescent="0.25">
      <c r="A5" s="139" t="s">
        <v>70</v>
      </c>
      <c r="B5" s="139"/>
      <c r="C5" s="139"/>
      <c r="D5" s="139"/>
      <c r="E5" s="139"/>
      <c r="F5" s="139"/>
      <c r="G5" s="139"/>
      <c r="H5" s="139"/>
      <c r="I5" s="139"/>
      <c r="J5" s="139"/>
    </row>
    <row r="6" spans="1:10" x14ac:dyDescent="0.25">
      <c r="A6" s="60"/>
      <c r="B6" s="60"/>
      <c r="C6" s="60"/>
      <c r="D6" s="60"/>
      <c r="E6" s="60"/>
      <c r="F6" s="60"/>
      <c r="G6" s="60"/>
      <c r="H6" s="60"/>
      <c r="I6" s="60"/>
      <c r="J6" s="60"/>
    </row>
    <row r="7" spans="1:10" x14ac:dyDescent="0.25">
      <c r="A7" s="131" t="s">
        <v>71</v>
      </c>
      <c r="B7" s="132"/>
      <c r="C7" s="132"/>
      <c r="D7" s="132"/>
      <c r="E7" s="132"/>
      <c r="F7" s="132"/>
      <c r="G7" s="132"/>
      <c r="H7" s="132"/>
      <c r="I7" s="132"/>
      <c r="J7" s="132"/>
    </row>
    <row r="8" spans="1:10" x14ac:dyDescent="0.25">
      <c r="A8" s="131" t="s">
        <v>72</v>
      </c>
      <c r="B8" s="132"/>
      <c r="C8" s="132"/>
      <c r="D8" s="132"/>
      <c r="E8" s="132"/>
      <c r="F8" s="132"/>
      <c r="G8" s="132"/>
      <c r="H8" s="132"/>
      <c r="I8" s="132"/>
      <c r="J8" s="132"/>
    </row>
    <row r="9" spans="1:10" x14ac:dyDescent="0.25">
      <c r="A9" s="61"/>
      <c r="B9" s="62"/>
      <c r="C9" s="62"/>
      <c r="D9" s="62"/>
      <c r="E9" s="62"/>
      <c r="F9" s="62"/>
      <c r="G9" s="62"/>
      <c r="H9" s="62"/>
      <c r="I9" s="62"/>
      <c r="J9" s="62"/>
    </row>
    <row r="10" spans="1:10" x14ac:dyDescent="0.25">
      <c r="A10" s="133" t="s">
        <v>73</v>
      </c>
      <c r="B10" s="134"/>
      <c r="C10" s="134"/>
      <c r="D10" s="134"/>
      <c r="E10" s="134"/>
      <c r="F10" s="134"/>
      <c r="G10" s="134"/>
      <c r="H10" s="134"/>
      <c r="I10" s="134"/>
      <c r="J10" s="135"/>
    </row>
    <row r="11" spans="1:10" x14ac:dyDescent="0.25">
      <c r="A11" s="136" t="s">
        <v>74</v>
      </c>
      <c r="B11" s="134"/>
      <c r="C11" s="134"/>
      <c r="D11" s="134"/>
      <c r="E11" s="134"/>
      <c r="F11" s="134"/>
      <c r="G11" s="134"/>
      <c r="H11" s="134"/>
      <c r="I11" s="134"/>
      <c r="J11" s="135"/>
    </row>
    <row r="12" spans="1:10" x14ac:dyDescent="0.25">
      <c r="A12" s="136" t="s">
        <v>75</v>
      </c>
      <c r="B12" s="134"/>
      <c r="C12" s="134"/>
      <c r="D12" s="134"/>
      <c r="E12" s="134"/>
      <c r="F12" s="134"/>
      <c r="G12" s="134"/>
      <c r="H12" s="134"/>
      <c r="I12" s="134"/>
      <c r="J12" s="135"/>
    </row>
    <row r="13" spans="1:10" x14ac:dyDescent="0.25">
      <c r="A13" s="136" t="s">
        <v>76</v>
      </c>
      <c r="B13" s="134"/>
      <c r="C13" s="134"/>
      <c r="D13" s="134"/>
      <c r="E13" s="134"/>
      <c r="F13" s="134"/>
      <c r="G13" s="134"/>
      <c r="H13" s="134"/>
      <c r="I13" s="134"/>
      <c r="J13" s="135"/>
    </row>
    <row r="14" spans="1:10" x14ac:dyDescent="0.25">
      <c r="A14" s="133" t="s">
        <v>77</v>
      </c>
      <c r="B14" s="134"/>
      <c r="C14" s="134"/>
      <c r="D14" s="134"/>
      <c r="E14" s="134"/>
      <c r="F14" s="134"/>
      <c r="G14" s="134"/>
      <c r="H14" s="134"/>
      <c r="I14" s="134"/>
      <c r="J14" s="135"/>
    </row>
    <row r="15" spans="1:10" x14ac:dyDescent="0.25">
      <c r="A15" s="136" t="s">
        <v>78</v>
      </c>
      <c r="B15" s="134"/>
      <c r="C15" s="134"/>
      <c r="D15" s="134"/>
      <c r="E15" s="134"/>
      <c r="F15" s="134"/>
      <c r="G15" s="134"/>
      <c r="H15" s="134"/>
      <c r="I15" s="134"/>
      <c r="J15" s="135"/>
    </row>
    <row r="16" spans="1:10" x14ac:dyDescent="0.25">
      <c r="A16" s="149" t="s">
        <v>184</v>
      </c>
      <c r="B16" s="150"/>
      <c r="C16" s="150"/>
      <c r="D16" s="150"/>
      <c r="E16" s="150"/>
      <c r="F16" s="150"/>
      <c r="G16" s="150"/>
      <c r="H16" s="150"/>
      <c r="I16" s="150"/>
      <c r="J16" s="150"/>
    </row>
    <row r="17" spans="1:14" x14ac:dyDescent="0.25">
      <c r="A17" s="151" t="s">
        <v>79</v>
      </c>
      <c r="B17" s="134"/>
      <c r="C17" s="134"/>
      <c r="D17" s="134"/>
      <c r="E17" s="134"/>
      <c r="F17" s="134"/>
      <c r="G17" s="134"/>
      <c r="H17" s="134"/>
      <c r="I17" s="134"/>
      <c r="J17" s="135"/>
    </row>
    <row r="18" spans="1:14" x14ac:dyDescent="0.25">
      <c r="A18" s="152"/>
      <c r="B18" s="132"/>
      <c r="C18" s="132"/>
      <c r="D18" s="132"/>
      <c r="E18" s="132"/>
      <c r="F18" s="132"/>
      <c r="G18" s="132"/>
      <c r="H18" s="132"/>
      <c r="I18" s="132"/>
      <c r="J18" s="132"/>
    </row>
    <row r="19" spans="1:14" x14ac:dyDescent="0.25">
      <c r="A19" s="153" t="s">
        <v>209</v>
      </c>
      <c r="B19" s="134"/>
      <c r="C19" s="134"/>
      <c r="D19" s="134"/>
      <c r="E19" s="134"/>
      <c r="F19" s="134"/>
      <c r="G19" s="134"/>
      <c r="H19" s="134"/>
      <c r="I19" s="134"/>
      <c r="J19" s="135"/>
    </row>
    <row r="20" spans="1:14" x14ac:dyDescent="0.25">
      <c r="A20" s="62"/>
      <c r="B20" s="62"/>
      <c r="C20" s="62"/>
      <c r="D20" s="62"/>
      <c r="E20" s="62"/>
      <c r="F20" s="62"/>
      <c r="G20" s="62"/>
      <c r="H20" s="62"/>
      <c r="I20" s="62"/>
      <c r="J20" s="62"/>
    </row>
    <row r="21" spans="1:14" x14ac:dyDescent="0.25">
      <c r="A21" s="154" t="s">
        <v>81</v>
      </c>
      <c r="B21" s="134"/>
      <c r="C21" s="134"/>
      <c r="D21" s="135"/>
      <c r="E21" s="154" t="s">
        <v>82</v>
      </c>
      <c r="F21" s="135"/>
      <c r="G21" s="154" t="s">
        <v>83</v>
      </c>
      <c r="H21" s="135"/>
      <c r="I21" s="154" t="s">
        <v>84</v>
      </c>
      <c r="J21" s="135"/>
    </row>
    <row r="22" spans="1:14" x14ac:dyDescent="0.25">
      <c r="A22" s="140" t="s">
        <v>85</v>
      </c>
      <c r="B22" s="141"/>
      <c r="C22" s="141"/>
      <c r="D22" s="142"/>
      <c r="E22" s="143">
        <v>43131</v>
      </c>
      <c r="F22" s="144"/>
      <c r="G22" s="145" t="s">
        <v>86</v>
      </c>
      <c r="H22" s="146"/>
      <c r="I22" s="147">
        <v>1543440</v>
      </c>
      <c r="J22" s="148"/>
    </row>
    <row r="23" spans="1:14" x14ac:dyDescent="0.25">
      <c r="A23" s="140" t="s">
        <v>87</v>
      </c>
      <c r="B23" s="141"/>
      <c r="C23" s="141"/>
      <c r="D23" s="142"/>
      <c r="E23" s="143">
        <v>43272</v>
      </c>
      <c r="F23" s="144"/>
      <c r="G23" s="145" t="s">
        <v>88</v>
      </c>
      <c r="H23" s="146"/>
      <c r="I23" s="147">
        <v>46306.06</v>
      </c>
      <c r="J23" s="148"/>
    </row>
    <row r="24" spans="1:14" x14ac:dyDescent="0.25">
      <c r="A24" s="140" t="s">
        <v>89</v>
      </c>
      <c r="B24" s="141"/>
      <c r="C24" s="141"/>
      <c r="D24" s="142"/>
      <c r="E24" s="143">
        <v>43462</v>
      </c>
      <c r="F24" s="144"/>
      <c r="G24" s="145" t="s">
        <v>90</v>
      </c>
      <c r="H24" s="146"/>
      <c r="I24" s="147">
        <v>1662821.82</v>
      </c>
      <c r="J24" s="148"/>
    </row>
    <row r="25" spans="1:14" x14ac:dyDescent="0.25">
      <c r="A25" s="140" t="s">
        <v>91</v>
      </c>
      <c r="B25" s="141"/>
      <c r="C25" s="141"/>
      <c r="D25" s="142"/>
      <c r="E25" s="143">
        <v>43588</v>
      </c>
      <c r="F25" s="144"/>
      <c r="G25" s="145" t="s">
        <v>90</v>
      </c>
      <c r="H25" s="146"/>
      <c r="I25" s="147">
        <v>1781796.38</v>
      </c>
      <c r="J25" s="148"/>
    </row>
    <row r="26" spans="1:14" x14ac:dyDescent="0.25">
      <c r="A26" s="140" t="s">
        <v>92</v>
      </c>
      <c r="B26" s="141"/>
      <c r="C26" s="141"/>
      <c r="D26" s="142"/>
      <c r="E26" s="143">
        <v>43825</v>
      </c>
      <c r="F26" s="144"/>
      <c r="G26" s="145" t="s">
        <v>93</v>
      </c>
      <c r="H26" s="146"/>
      <c r="I26" s="147">
        <v>3444361.84</v>
      </c>
      <c r="J26" s="148"/>
    </row>
    <row r="27" spans="1:14" x14ac:dyDescent="0.25">
      <c r="A27" s="140" t="s">
        <v>94</v>
      </c>
      <c r="B27" s="141"/>
      <c r="C27" s="141"/>
      <c r="D27" s="142"/>
      <c r="E27" s="143">
        <v>44292</v>
      </c>
      <c r="F27" s="144"/>
      <c r="G27" s="145" t="s">
        <v>95</v>
      </c>
      <c r="H27" s="146"/>
      <c r="I27" s="147">
        <v>2541151.52</v>
      </c>
      <c r="J27" s="148"/>
    </row>
    <row r="28" spans="1:14" x14ac:dyDescent="0.25">
      <c r="A28" s="140" t="s">
        <v>96</v>
      </c>
      <c r="B28" s="141"/>
      <c r="C28" s="141"/>
      <c r="D28" s="142"/>
      <c r="E28" s="143">
        <v>44369</v>
      </c>
      <c r="F28" s="144"/>
      <c r="G28" s="145" t="s">
        <v>97</v>
      </c>
      <c r="H28" s="146"/>
      <c r="I28" s="147">
        <v>30000</v>
      </c>
      <c r="J28" s="148"/>
    </row>
    <row r="29" spans="1:14" x14ac:dyDescent="0.25">
      <c r="A29" s="140" t="s">
        <v>98</v>
      </c>
      <c r="B29" s="141"/>
      <c r="C29" s="141"/>
      <c r="D29" s="142"/>
      <c r="E29" s="143">
        <v>44854</v>
      </c>
      <c r="F29" s="144"/>
      <c r="G29" s="145" t="s">
        <v>99</v>
      </c>
      <c r="H29" s="146"/>
      <c r="I29" s="147">
        <v>1813789.92</v>
      </c>
      <c r="J29" s="148"/>
    </row>
    <row r="30" spans="1:14" x14ac:dyDescent="0.25">
      <c r="A30" s="62"/>
      <c r="B30" s="62"/>
      <c r="C30" s="62"/>
      <c r="D30" s="62"/>
      <c r="E30" s="62"/>
      <c r="F30" s="62"/>
      <c r="G30" s="62"/>
      <c r="H30" s="62"/>
      <c r="I30" s="63"/>
      <c r="J30" s="63"/>
    </row>
    <row r="31" spans="1:14" x14ac:dyDescent="0.25">
      <c r="A31" s="155" t="s">
        <v>100</v>
      </c>
      <c r="B31" s="134"/>
      <c r="C31" s="134"/>
      <c r="D31" s="134"/>
      <c r="E31" s="134"/>
      <c r="F31" s="134"/>
      <c r="G31" s="134"/>
      <c r="H31" s="134"/>
      <c r="I31" s="134"/>
      <c r="J31" s="135"/>
      <c r="N31" s="64"/>
    </row>
    <row r="32" spans="1:14" x14ac:dyDescent="0.25">
      <c r="A32" s="156" t="s">
        <v>101</v>
      </c>
      <c r="B32" s="135"/>
      <c r="C32" s="156" t="s">
        <v>102</v>
      </c>
      <c r="D32" s="135"/>
      <c r="E32" s="156" t="s">
        <v>103</v>
      </c>
      <c r="F32" s="135"/>
      <c r="G32" s="156" t="s">
        <v>104</v>
      </c>
      <c r="H32" s="157"/>
      <c r="I32" s="156" t="s">
        <v>105</v>
      </c>
      <c r="J32" s="135"/>
    </row>
    <row r="33" spans="1:13" x14ac:dyDescent="0.25">
      <c r="A33" s="158">
        <v>45087</v>
      </c>
      <c r="B33" s="159"/>
      <c r="C33" s="160">
        <v>50000</v>
      </c>
      <c r="D33" s="161"/>
      <c r="E33" s="162">
        <v>45083</v>
      </c>
      <c r="F33" s="159"/>
      <c r="G33" s="163">
        <v>1</v>
      </c>
      <c r="H33" s="164"/>
      <c r="I33" s="165">
        <v>50000</v>
      </c>
      <c r="J33" s="166"/>
    </row>
    <row r="34" spans="1:13" x14ac:dyDescent="0.25">
      <c r="A34" s="162"/>
      <c r="B34" s="167"/>
      <c r="C34" s="160"/>
      <c r="D34" s="161"/>
      <c r="E34" s="162"/>
      <c r="F34" s="167"/>
      <c r="G34" s="163"/>
      <c r="H34" s="164"/>
      <c r="I34" s="165"/>
      <c r="J34" s="166"/>
    </row>
    <row r="35" spans="1:13" x14ac:dyDescent="0.25">
      <c r="A35" s="172"/>
      <c r="B35" s="135"/>
      <c r="C35" s="172"/>
      <c r="D35" s="135"/>
      <c r="E35" s="172"/>
      <c r="F35" s="135"/>
      <c r="G35" s="172"/>
      <c r="H35" s="135"/>
      <c r="I35" s="165"/>
      <c r="J35" s="166"/>
    </row>
    <row r="36" spans="1:13" x14ac:dyDescent="0.25">
      <c r="A36" s="168" t="s">
        <v>106</v>
      </c>
      <c r="B36" s="134"/>
      <c r="C36" s="134"/>
      <c r="D36" s="134"/>
      <c r="E36" s="134"/>
      <c r="F36" s="135"/>
      <c r="G36" s="169"/>
      <c r="H36" s="135"/>
      <c r="I36" s="171">
        <v>0</v>
      </c>
      <c r="J36" s="166"/>
    </row>
    <row r="37" spans="1:13" x14ac:dyDescent="0.25">
      <c r="A37" s="168" t="s">
        <v>107</v>
      </c>
      <c r="B37" s="134"/>
      <c r="C37" s="134"/>
      <c r="D37" s="134"/>
      <c r="E37" s="134"/>
      <c r="F37" s="135"/>
      <c r="G37" s="169"/>
      <c r="H37" s="135"/>
      <c r="I37" s="170">
        <f>SUM(I33:J35)</f>
        <v>50000</v>
      </c>
      <c r="J37" s="166"/>
    </row>
    <row r="38" spans="1:13" x14ac:dyDescent="0.25">
      <c r="A38" s="168" t="s">
        <v>108</v>
      </c>
      <c r="B38" s="134"/>
      <c r="C38" s="134"/>
      <c r="D38" s="134"/>
      <c r="E38" s="134"/>
      <c r="F38" s="135"/>
      <c r="G38" s="169"/>
      <c r="H38" s="135"/>
      <c r="I38" s="171">
        <v>0</v>
      </c>
      <c r="J38" s="166"/>
    </row>
    <row r="39" spans="1:13" x14ac:dyDescent="0.25">
      <c r="A39" s="168" t="s">
        <v>109</v>
      </c>
      <c r="B39" s="173"/>
      <c r="C39" s="173"/>
      <c r="D39" s="173"/>
      <c r="E39" s="173"/>
      <c r="F39" s="174"/>
      <c r="G39" s="169"/>
      <c r="H39" s="135"/>
      <c r="I39" s="170">
        <v>0</v>
      </c>
      <c r="J39" s="166"/>
    </row>
    <row r="40" spans="1:13" x14ac:dyDescent="0.25">
      <c r="A40" s="168" t="s">
        <v>110</v>
      </c>
      <c r="B40" s="134"/>
      <c r="C40" s="134"/>
      <c r="D40" s="134"/>
      <c r="E40" s="134"/>
      <c r="F40" s="135"/>
      <c r="G40" s="169"/>
      <c r="H40" s="135"/>
      <c r="I40" s="171">
        <f>SUM(I36:J39)</f>
        <v>50000</v>
      </c>
      <c r="J40" s="166"/>
    </row>
    <row r="41" spans="1:13" x14ac:dyDescent="0.25">
      <c r="A41" s="168" t="s">
        <v>111</v>
      </c>
      <c r="B41" s="134"/>
      <c r="C41" s="134"/>
      <c r="D41" s="134"/>
      <c r="E41" s="134"/>
      <c r="F41" s="135"/>
      <c r="G41" s="169"/>
      <c r="H41" s="135"/>
      <c r="I41" s="171">
        <v>0</v>
      </c>
      <c r="J41" s="166"/>
      <c r="M41" s="65"/>
    </row>
    <row r="42" spans="1:13" x14ac:dyDescent="0.25">
      <c r="A42" s="168" t="s">
        <v>112</v>
      </c>
      <c r="B42" s="134"/>
      <c r="C42" s="134"/>
      <c r="D42" s="134"/>
      <c r="E42" s="134"/>
      <c r="F42" s="135"/>
      <c r="G42" s="169"/>
      <c r="H42" s="135"/>
      <c r="I42" s="170">
        <f>I40+I41</f>
        <v>50000</v>
      </c>
      <c r="J42" s="166"/>
      <c r="M42" s="65"/>
    </row>
    <row r="43" spans="1:13" x14ac:dyDescent="0.25">
      <c r="A43" s="175" t="s">
        <v>113</v>
      </c>
      <c r="B43" s="132"/>
      <c r="C43" s="132"/>
      <c r="D43" s="132"/>
      <c r="E43" s="132"/>
      <c r="F43" s="132"/>
      <c r="G43" s="132"/>
      <c r="H43" s="132"/>
      <c r="I43" s="132"/>
      <c r="J43" s="132"/>
      <c r="M43" s="65"/>
    </row>
    <row r="44" spans="1:13" x14ac:dyDescent="0.25">
      <c r="A44" s="175" t="s">
        <v>114</v>
      </c>
      <c r="B44" s="132"/>
      <c r="C44" s="132"/>
      <c r="D44" s="132"/>
      <c r="E44" s="132"/>
      <c r="F44" s="132"/>
      <c r="G44" s="132"/>
      <c r="H44" s="132"/>
      <c r="I44" s="132"/>
      <c r="J44" s="132"/>
      <c r="M44" s="65"/>
    </row>
    <row r="45" spans="1:13" x14ac:dyDescent="0.25">
      <c r="A45" s="175" t="s">
        <v>115</v>
      </c>
      <c r="B45" s="132"/>
      <c r="C45" s="132"/>
      <c r="D45" s="132"/>
      <c r="E45" s="132"/>
      <c r="F45" s="132"/>
      <c r="G45" s="132"/>
      <c r="H45" s="132"/>
      <c r="I45" s="132"/>
      <c r="J45" s="132"/>
      <c r="M45" s="65"/>
    </row>
    <row r="46" spans="1:13" x14ac:dyDescent="0.25">
      <c r="A46" s="62"/>
      <c r="B46" s="62"/>
      <c r="C46" s="62"/>
      <c r="D46" s="62"/>
      <c r="E46" s="62"/>
      <c r="F46" s="62"/>
      <c r="G46" s="62"/>
      <c r="H46" s="62"/>
      <c r="I46" s="62"/>
      <c r="J46" s="62"/>
      <c r="M46" s="65"/>
    </row>
    <row r="47" spans="1:13" ht="21.75" customHeight="1" x14ac:dyDescent="0.25">
      <c r="A47" s="176" t="s">
        <v>116</v>
      </c>
      <c r="B47" s="177"/>
      <c r="C47" s="177"/>
      <c r="D47" s="177"/>
      <c r="E47" s="177"/>
      <c r="F47" s="177"/>
      <c r="G47" s="177"/>
      <c r="H47" s="177"/>
      <c r="I47" s="177"/>
      <c r="J47" s="178"/>
    </row>
    <row r="48" spans="1:13" x14ac:dyDescent="0.25">
      <c r="A48" s="66"/>
      <c r="B48" s="67"/>
      <c r="C48" s="67"/>
      <c r="D48" s="67"/>
      <c r="E48" s="67"/>
      <c r="F48" s="67"/>
      <c r="G48" s="67"/>
      <c r="H48" s="67"/>
      <c r="I48" s="67"/>
      <c r="J48" s="67"/>
    </row>
    <row r="49" spans="1:10" x14ac:dyDescent="0.25">
      <c r="A49" s="66"/>
      <c r="B49" s="67"/>
      <c r="C49" s="67"/>
      <c r="D49" s="67"/>
      <c r="E49" s="67"/>
      <c r="F49" s="67"/>
      <c r="G49" s="67"/>
      <c r="H49" s="67"/>
      <c r="I49" s="67"/>
      <c r="J49" s="67"/>
    </row>
    <row r="50" spans="1:10" x14ac:dyDescent="0.25">
      <c r="A50" s="66"/>
      <c r="B50" s="67"/>
      <c r="C50" s="67"/>
      <c r="D50" s="67"/>
      <c r="E50" s="67"/>
      <c r="F50" s="67"/>
      <c r="G50" s="67"/>
      <c r="H50" s="67"/>
      <c r="I50" s="67"/>
      <c r="J50" s="67"/>
    </row>
    <row r="51" spans="1:10" x14ac:dyDescent="0.25">
      <c r="A51" s="66"/>
      <c r="B51" s="67"/>
      <c r="C51" s="67"/>
      <c r="D51" s="67"/>
      <c r="E51" s="67"/>
      <c r="F51" s="67"/>
      <c r="G51" s="67"/>
      <c r="H51" s="67"/>
      <c r="I51" s="67"/>
      <c r="J51" s="67"/>
    </row>
    <row r="52" spans="1:10" x14ac:dyDescent="0.25">
      <c r="A52" s="66"/>
      <c r="B52" s="67"/>
      <c r="C52" s="67"/>
      <c r="D52" s="67"/>
      <c r="E52" s="67"/>
      <c r="F52" s="67"/>
      <c r="G52" s="67"/>
      <c r="H52" s="67"/>
      <c r="I52" s="67"/>
      <c r="J52" s="67"/>
    </row>
    <row r="53" spans="1:10" x14ac:dyDescent="0.25">
      <c r="A53" s="66"/>
      <c r="B53" s="67"/>
      <c r="C53" s="67"/>
      <c r="D53" s="67"/>
      <c r="E53" s="67"/>
      <c r="F53" s="67"/>
      <c r="G53" s="67"/>
      <c r="H53" s="67"/>
      <c r="I53" s="67"/>
      <c r="J53" s="67"/>
    </row>
    <row r="54" spans="1:10" x14ac:dyDescent="0.25">
      <c r="A54" s="66"/>
      <c r="B54" s="67"/>
      <c r="C54" s="67"/>
      <c r="D54" s="67"/>
      <c r="E54" s="67"/>
      <c r="F54" s="67"/>
      <c r="G54" s="67"/>
      <c r="H54" s="67"/>
      <c r="I54" s="67"/>
      <c r="J54" s="67"/>
    </row>
    <row r="55" spans="1:10" x14ac:dyDescent="0.25">
      <c r="A55" s="66"/>
      <c r="B55" s="67"/>
      <c r="C55" s="67"/>
      <c r="D55" s="67"/>
      <c r="E55" s="67"/>
      <c r="F55" s="67"/>
      <c r="G55" s="67"/>
      <c r="H55" s="67"/>
      <c r="I55" s="67"/>
      <c r="J55" s="67"/>
    </row>
    <row r="56" spans="1:10" x14ac:dyDescent="0.25">
      <c r="A56" s="66"/>
      <c r="B56" s="67"/>
      <c r="C56" s="67"/>
      <c r="D56" s="67"/>
      <c r="E56" s="67"/>
      <c r="F56" s="67"/>
      <c r="G56" s="67"/>
      <c r="H56" s="67"/>
      <c r="I56" s="67"/>
      <c r="J56" s="67"/>
    </row>
    <row r="57" spans="1:10" x14ac:dyDescent="0.25">
      <c r="A57" s="66"/>
      <c r="B57" s="67"/>
      <c r="C57" s="67"/>
      <c r="D57" s="67"/>
      <c r="E57" s="67"/>
      <c r="F57" s="67"/>
      <c r="G57" s="67"/>
      <c r="H57" s="67"/>
      <c r="I57" s="67"/>
      <c r="J57" s="67"/>
    </row>
    <row r="58" spans="1:10" x14ac:dyDescent="0.25">
      <c r="A58" s="66"/>
      <c r="B58" s="67"/>
      <c r="C58" s="67"/>
      <c r="D58" s="67"/>
      <c r="E58" s="67"/>
      <c r="F58" s="67"/>
      <c r="G58" s="67"/>
      <c r="H58" s="67"/>
      <c r="I58" s="67"/>
      <c r="J58" s="67"/>
    </row>
    <row r="59" spans="1:10" x14ac:dyDescent="0.25">
      <c r="A59" s="66"/>
      <c r="B59" s="67"/>
      <c r="C59" s="67"/>
      <c r="D59" s="67"/>
      <c r="E59" s="67"/>
      <c r="F59" s="67"/>
      <c r="G59" s="67"/>
      <c r="H59" s="67"/>
      <c r="I59" s="67"/>
      <c r="J59" s="67"/>
    </row>
    <row r="60" spans="1:10" x14ac:dyDescent="0.25">
      <c r="A60" s="66"/>
      <c r="B60" s="67"/>
      <c r="C60" s="67"/>
      <c r="D60" s="67"/>
      <c r="E60" s="67"/>
      <c r="F60" s="67"/>
      <c r="G60" s="67"/>
      <c r="H60" s="67"/>
      <c r="I60" s="67"/>
      <c r="J60" s="67"/>
    </row>
    <row r="61" spans="1:10" x14ac:dyDescent="0.25">
      <c r="A61" s="66"/>
      <c r="B61" s="67"/>
      <c r="C61" s="67"/>
      <c r="D61" s="67"/>
      <c r="E61" s="67"/>
      <c r="F61" s="67"/>
      <c r="G61" s="67"/>
      <c r="H61" s="67"/>
      <c r="I61" s="67"/>
      <c r="J61" s="67"/>
    </row>
    <row r="62" spans="1:10" x14ac:dyDescent="0.25">
      <c r="A62" s="66"/>
      <c r="B62" s="67"/>
      <c r="C62" s="67"/>
      <c r="D62" s="67"/>
      <c r="E62" s="67"/>
      <c r="F62" s="67"/>
      <c r="G62" s="67"/>
      <c r="H62" s="67"/>
      <c r="I62" s="67"/>
      <c r="J62" s="67"/>
    </row>
    <row r="63" spans="1:10" x14ac:dyDescent="0.25">
      <c r="A63" s="66"/>
      <c r="B63" s="67"/>
      <c r="C63" s="67"/>
      <c r="D63" s="67"/>
      <c r="E63" s="67"/>
      <c r="F63" s="67"/>
      <c r="G63" s="67"/>
      <c r="H63" s="67"/>
      <c r="I63" s="67"/>
      <c r="J63" s="67"/>
    </row>
    <row r="64" spans="1:10" x14ac:dyDescent="0.25">
      <c r="A64" s="66"/>
      <c r="B64" s="67"/>
      <c r="C64" s="67"/>
      <c r="D64" s="67"/>
      <c r="E64" s="67"/>
      <c r="F64" s="67"/>
      <c r="G64" s="67"/>
      <c r="H64" s="67"/>
      <c r="I64" s="67"/>
      <c r="J64" s="67"/>
    </row>
    <row r="65" spans="1:13" x14ac:dyDescent="0.25">
      <c r="A65" s="66"/>
      <c r="B65" s="67"/>
      <c r="C65" s="67"/>
      <c r="D65" s="67"/>
      <c r="E65" s="67"/>
      <c r="F65" s="67"/>
      <c r="G65" s="67"/>
      <c r="H65" s="67"/>
      <c r="I65" s="67"/>
      <c r="J65" s="67"/>
    </row>
    <row r="66" spans="1:13" ht="15.75" x14ac:dyDescent="0.25">
      <c r="A66" s="137" t="s">
        <v>66</v>
      </c>
      <c r="B66" s="137"/>
      <c r="C66" s="137"/>
      <c r="D66" s="137"/>
      <c r="E66" s="137"/>
      <c r="F66" s="137"/>
      <c r="G66" s="137"/>
      <c r="H66" s="137"/>
      <c r="I66" s="137"/>
      <c r="J66" s="137"/>
    </row>
    <row r="67" spans="1:13" x14ac:dyDescent="0.25">
      <c r="A67" s="138" t="s">
        <v>67</v>
      </c>
      <c r="B67" s="138"/>
      <c r="C67" s="138"/>
      <c r="D67" s="138"/>
      <c r="E67" s="138"/>
      <c r="F67" s="138"/>
      <c r="G67" s="138"/>
      <c r="H67" s="138"/>
      <c r="I67" s="138"/>
      <c r="J67" s="138"/>
    </row>
    <row r="68" spans="1:13" x14ac:dyDescent="0.25">
      <c r="A68" s="138" t="s">
        <v>68</v>
      </c>
      <c r="B68" s="138"/>
      <c r="C68" s="138"/>
      <c r="D68" s="138"/>
      <c r="E68" s="138"/>
      <c r="F68" s="138"/>
      <c r="G68" s="138"/>
      <c r="H68" s="138"/>
      <c r="I68" s="138"/>
      <c r="J68" s="138"/>
    </row>
    <row r="69" spans="1:13" x14ac:dyDescent="0.25">
      <c r="A69" s="138" t="s">
        <v>69</v>
      </c>
      <c r="B69" s="138"/>
      <c r="C69" s="138"/>
      <c r="D69" s="138"/>
      <c r="E69" s="138"/>
      <c r="F69" s="138"/>
      <c r="G69" s="138"/>
      <c r="H69" s="138"/>
      <c r="I69" s="138"/>
      <c r="J69" s="138"/>
    </row>
    <row r="70" spans="1:13" x14ac:dyDescent="0.25">
      <c r="A70" s="139" t="s">
        <v>70</v>
      </c>
      <c r="B70" s="139"/>
      <c r="C70" s="139"/>
      <c r="D70" s="139"/>
      <c r="E70" s="139"/>
      <c r="F70" s="139"/>
      <c r="G70" s="139"/>
      <c r="H70" s="139"/>
      <c r="I70" s="139"/>
      <c r="J70" s="139"/>
    </row>
    <row r="71" spans="1:13" x14ac:dyDescent="0.25">
      <c r="A71" s="60"/>
      <c r="B71" s="60"/>
      <c r="C71" s="60"/>
      <c r="D71" s="60"/>
      <c r="E71" s="60"/>
      <c r="F71" s="60"/>
      <c r="G71" s="60"/>
      <c r="H71" s="60"/>
      <c r="I71" s="60"/>
      <c r="J71" s="60"/>
    </row>
    <row r="72" spans="1:13" x14ac:dyDescent="0.25">
      <c r="A72" s="131" t="s">
        <v>71</v>
      </c>
      <c r="B72" s="132"/>
      <c r="C72" s="132"/>
      <c r="D72" s="132"/>
      <c r="E72" s="132"/>
      <c r="F72" s="132"/>
      <c r="G72" s="132"/>
      <c r="H72" s="132"/>
      <c r="I72" s="132"/>
      <c r="J72" s="132"/>
    </row>
    <row r="73" spans="1:13" x14ac:dyDescent="0.25">
      <c r="A73" s="131" t="s">
        <v>72</v>
      </c>
      <c r="B73" s="132"/>
      <c r="C73" s="132"/>
      <c r="D73" s="132"/>
      <c r="E73" s="132"/>
      <c r="F73" s="132"/>
      <c r="G73" s="132"/>
      <c r="H73" s="132"/>
      <c r="I73" s="132"/>
      <c r="J73" s="132"/>
    </row>
    <row r="74" spans="1:13" x14ac:dyDescent="0.25">
      <c r="A74" s="66"/>
      <c r="B74" s="67"/>
      <c r="C74" s="67"/>
      <c r="D74" s="67"/>
      <c r="E74" s="67"/>
      <c r="F74" s="67"/>
      <c r="G74" s="67"/>
      <c r="H74" s="67"/>
      <c r="I74" s="67"/>
      <c r="J74" s="67"/>
    </row>
    <row r="75" spans="1:13" x14ac:dyDescent="0.25">
      <c r="A75" s="155" t="s">
        <v>117</v>
      </c>
      <c r="B75" s="134"/>
      <c r="C75" s="134"/>
      <c r="D75" s="134"/>
      <c r="E75" s="134"/>
      <c r="F75" s="134"/>
      <c r="G75" s="134"/>
      <c r="H75" s="134"/>
      <c r="I75" s="134"/>
      <c r="J75" s="135"/>
    </row>
    <row r="76" spans="1:13" x14ac:dyDescent="0.25">
      <c r="A76" s="179" t="str">
        <f>A19</f>
        <v>ORIGEM DOS RECURSOS (1): Federal</v>
      </c>
      <c r="B76" s="134"/>
      <c r="C76" s="134"/>
      <c r="D76" s="134"/>
      <c r="E76" s="134"/>
      <c r="F76" s="134"/>
      <c r="G76" s="134"/>
      <c r="H76" s="134"/>
      <c r="I76" s="134"/>
      <c r="J76" s="135"/>
    </row>
    <row r="77" spans="1:13" ht="72.75" x14ac:dyDescent="0.25">
      <c r="A77" s="154" t="s">
        <v>118</v>
      </c>
      <c r="B77" s="135"/>
      <c r="C77" s="180" t="s">
        <v>119</v>
      </c>
      <c r="D77" s="178"/>
      <c r="E77" s="154" t="s">
        <v>120</v>
      </c>
      <c r="F77" s="135"/>
      <c r="G77" s="154" t="s">
        <v>121</v>
      </c>
      <c r="H77" s="135"/>
      <c r="I77" s="68" t="s">
        <v>122</v>
      </c>
      <c r="J77" s="68" t="s">
        <v>123</v>
      </c>
    </row>
    <row r="78" spans="1:13" x14ac:dyDescent="0.25">
      <c r="A78" s="181" t="s">
        <v>124</v>
      </c>
      <c r="B78" s="181"/>
      <c r="C78" s="182">
        <v>0</v>
      </c>
      <c r="D78" s="161"/>
      <c r="E78" s="160">
        <v>0</v>
      </c>
      <c r="F78" s="161"/>
      <c r="G78" s="160">
        <f t="shared" ref="G78:G83" si="0">C78-J78</f>
        <v>0</v>
      </c>
      <c r="H78" s="161"/>
      <c r="I78" s="69">
        <f t="shared" ref="I78:I83" si="1">+E78+G78</f>
        <v>0</v>
      </c>
      <c r="J78" s="69">
        <v>0</v>
      </c>
      <c r="M78" s="70"/>
    </row>
    <row r="79" spans="1:13" x14ac:dyDescent="0.25">
      <c r="A79" s="183" t="s">
        <v>125</v>
      </c>
      <c r="B79" s="183"/>
      <c r="C79" s="182">
        <v>0</v>
      </c>
      <c r="D79" s="161"/>
      <c r="E79" s="160">
        <v>0</v>
      </c>
      <c r="F79" s="161"/>
      <c r="G79" s="160">
        <f t="shared" si="0"/>
        <v>0</v>
      </c>
      <c r="H79" s="161"/>
      <c r="I79" s="69">
        <f t="shared" si="1"/>
        <v>0</v>
      </c>
      <c r="J79" s="69">
        <v>0</v>
      </c>
      <c r="M79" s="70"/>
    </row>
    <row r="80" spans="1:13" x14ac:dyDescent="0.25">
      <c r="A80" s="184" t="s">
        <v>126</v>
      </c>
      <c r="B80" s="185"/>
      <c r="C80" s="182">
        <v>50000</v>
      </c>
      <c r="D80" s="161"/>
      <c r="E80" s="160">
        <v>0</v>
      </c>
      <c r="F80" s="161"/>
      <c r="G80" s="160">
        <f t="shared" si="0"/>
        <v>50000</v>
      </c>
      <c r="H80" s="161"/>
      <c r="I80" s="69">
        <f t="shared" si="1"/>
        <v>50000</v>
      </c>
      <c r="J80" s="69">
        <v>0</v>
      </c>
      <c r="M80" s="70"/>
    </row>
    <row r="81" spans="1:13" x14ac:dyDescent="0.25">
      <c r="A81" s="181" t="s">
        <v>127</v>
      </c>
      <c r="B81" s="181"/>
      <c r="C81" s="182">
        <v>0</v>
      </c>
      <c r="D81" s="161"/>
      <c r="E81" s="160">
        <v>0</v>
      </c>
      <c r="F81" s="161"/>
      <c r="G81" s="160">
        <f t="shared" si="0"/>
        <v>0</v>
      </c>
      <c r="H81" s="161"/>
      <c r="I81" s="69">
        <f t="shared" si="1"/>
        <v>0</v>
      </c>
      <c r="J81" s="69">
        <v>0</v>
      </c>
      <c r="M81" s="70"/>
    </row>
    <row r="82" spans="1:13" x14ac:dyDescent="0.25">
      <c r="A82" s="181" t="s">
        <v>128</v>
      </c>
      <c r="B82" s="181"/>
      <c r="C82" s="182">
        <v>0</v>
      </c>
      <c r="D82" s="161"/>
      <c r="E82" s="160">
        <v>0</v>
      </c>
      <c r="F82" s="161"/>
      <c r="G82" s="160">
        <f t="shared" si="0"/>
        <v>0</v>
      </c>
      <c r="H82" s="161"/>
      <c r="I82" s="69">
        <f t="shared" si="1"/>
        <v>0</v>
      </c>
      <c r="J82" s="69">
        <v>0</v>
      </c>
      <c r="M82" s="70"/>
    </row>
    <row r="83" spans="1:13" x14ac:dyDescent="0.25">
      <c r="A83" s="181" t="s">
        <v>129</v>
      </c>
      <c r="B83" s="181"/>
      <c r="C83" s="182">
        <v>0</v>
      </c>
      <c r="D83" s="161"/>
      <c r="E83" s="160">
        <v>0</v>
      </c>
      <c r="F83" s="161"/>
      <c r="G83" s="160">
        <f t="shared" si="0"/>
        <v>0</v>
      </c>
      <c r="H83" s="161"/>
      <c r="I83" s="69">
        <f t="shared" si="1"/>
        <v>0</v>
      </c>
      <c r="J83" s="69">
        <v>0</v>
      </c>
      <c r="M83" s="70"/>
    </row>
    <row r="84" spans="1:13" x14ac:dyDescent="0.25">
      <c r="A84" s="188" t="s">
        <v>59</v>
      </c>
      <c r="B84" s="189"/>
      <c r="C84" s="182">
        <f>SUM(C78:D83)</f>
        <v>50000</v>
      </c>
      <c r="D84" s="161"/>
      <c r="E84" s="160">
        <f>SUM(E78:F83)</f>
        <v>0</v>
      </c>
      <c r="F84" s="161"/>
      <c r="G84" s="160">
        <f>SUM(G78:H83)</f>
        <v>50000</v>
      </c>
      <c r="H84" s="161"/>
      <c r="I84" s="69">
        <f>SUM(I78:I83)</f>
        <v>50000</v>
      </c>
      <c r="J84" s="69">
        <f>SUM(J78:J83)</f>
        <v>0</v>
      </c>
    </row>
    <row r="85" spans="1:13" x14ac:dyDescent="0.25">
      <c r="A85" s="62"/>
      <c r="B85" s="62"/>
      <c r="C85" s="62"/>
      <c r="D85" s="62"/>
      <c r="E85" s="62"/>
      <c r="F85" s="62"/>
      <c r="G85" s="62"/>
      <c r="H85" s="62"/>
      <c r="I85" s="62"/>
      <c r="J85" s="62"/>
    </row>
    <row r="86" spans="1:13" x14ac:dyDescent="0.25">
      <c r="A86" s="175" t="s">
        <v>130</v>
      </c>
      <c r="B86" s="132"/>
      <c r="C86" s="132"/>
      <c r="D86" s="132"/>
      <c r="E86" s="132"/>
      <c r="F86" s="132"/>
      <c r="G86" s="132"/>
      <c r="H86" s="132"/>
      <c r="I86" s="132"/>
      <c r="J86" s="132"/>
    </row>
    <row r="87" spans="1:13" x14ac:dyDescent="0.25">
      <c r="A87" s="175" t="s">
        <v>131</v>
      </c>
      <c r="B87" s="132"/>
      <c r="C87" s="132"/>
      <c r="D87" s="132"/>
      <c r="E87" s="132"/>
      <c r="F87" s="132"/>
      <c r="G87" s="132"/>
      <c r="H87" s="132"/>
      <c r="I87" s="132"/>
      <c r="J87" s="132"/>
    </row>
    <row r="88" spans="1:13" x14ac:dyDescent="0.25">
      <c r="A88" s="175" t="s">
        <v>132</v>
      </c>
      <c r="B88" s="132"/>
      <c r="C88" s="132"/>
      <c r="D88" s="132"/>
      <c r="E88" s="132"/>
      <c r="F88" s="132"/>
      <c r="G88" s="132"/>
      <c r="H88" s="132"/>
      <c r="I88" s="132"/>
      <c r="J88" s="132"/>
    </row>
    <row r="89" spans="1:13" x14ac:dyDescent="0.25">
      <c r="A89" s="175" t="s">
        <v>133</v>
      </c>
      <c r="B89" s="132"/>
      <c r="C89" s="132"/>
      <c r="D89" s="132"/>
      <c r="E89" s="132"/>
      <c r="F89" s="132"/>
      <c r="G89" s="132"/>
      <c r="H89" s="132"/>
      <c r="I89" s="132"/>
      <c r="J89" s="132"/>
    </row>
    <row r="90" spans="1:13" ht="23.25" customHeight="1" x14ac:dyDescent="0.25">
      <c r="A90" s="186" t="s">
        <v>134</v>
      </c>
      <c r="B90" s="187"/>
      <c r="C90" s="187"/>
      <c r="D90" s="187"/>
      <c r="E90" s="187"/>
      <c r="F90" s="187"/>
      <c r="G90" s="187"/>
      <c r="H90" s="187"/>
      <c r="I90" s="187"/>
      <c r="J90" s="187"/>
    </row>
    <row r="91" spans="1:13" x14ac:dyDescent="0.25">
      <c r="A91" s="175" t="s">
        <v>135</v>
      </c>
      <c r="B91" s="132"/>
      <c r="C91" s="132"/>
      <c r="D91" s="132"/>
      <c r="E91" s="132"/>
      <c r="F91" s="132"/>
      <c r="G91" s="132"/>
      <c r="H91" s="132"/>
      <c r="I91" s="132"/>
      <c r="J91" s="132"/>
    </row>
    <row r="92" spans="1:13" x14ac:dyDescent="0.25">
      <c r="A92" s="132"/>
      <c r="B92" s="132"/>
      <c r="C92" s="132"/>
      <c r="D92" s="132"/>
      <c r="E92" s="132"/>
      <c r="F92" s="132"/>
      <c r="G92" s="132"/>
      <c r="H92" s="132"/>
      <c r="I92" s="132"/>
      <c r="J92" s="132"/>
    </row>
    <row r="93" spans="1:13" x14ac:dyDescent="0.25">
      <c r="A93" s="155" t="s">
        <v>136</v>
      </c>
      <c r="B93" s="134"/>
      <c r="C93" s="134"/>
      <c r="D93" s="134"/>
      <c r="E93" s="134"/>
      <c r="F93" s="134"/>
      <c r="G93" s="134"/>
      <c r="H93" s="134"/>
      <c r="I93" s="134"/>
      <c r="J93" s="135"/>
    </row>
    <row r="94" spans="1:13" x14ac:dyDescent="0.25">
      <c r="A94" s="196" t="s">
        <v>137</v>
      </c>
      <c r="B94" s="134"/>
      <c r="C94" s="134"/>
      <c r="D94" s="134"/>
      <c r="E94" s="134"/>
      <c r="F94" s="134"/>
      <c r="G94" s="135"/>
      <c r="H94" s="197">
        <f>I42</f>
        <v>50000</v>
      </c>
      <c r="I94" s="198"/>
      <c r="J94" s="159"/>
    </row>
    <row r="95" spans="1:13" x14ac:dyDescent="0.25">
      <c r="A95" s="196" t="s">
        <v>138</v>
      </c>
      <c r="B95" s="134"/>
      <c r="C95" s="134"/>
      <c r="D95" s="134"/>
      <c r="E95" s="134"/>
      <c r="F95" s="134"/>
      <c r="G95" s="135"/>
      <c r="H95" s="200">
        <f>I84</f>
        <v>50000</v>
      </c>
      <c r="I95" s="198"/>
      <c r="J95" s="159"/>
    </row>
    <row r="96" spans="1:13" x14ac:dyDescent="0.25">
      <c r="A96" s="196" t="s">
        <v>139</v>
      </c>
      <c r="B96" s="134"/>
      <c r="C96" s="134"/>
      <c r="D96" s="134"/>
      <c r="E96" s="134"/>
      <c r="F96" s="134"/>
      <c r="G96" s="135"/>
      <c r="H96" s="197">
        <f>I40-H95-I41</f>
        <v>0</v>
      </c>
      <c r="I96" s="198"/>
      <c r="J96" s="159"/>
    </row>
    <row r="97" spans="1:10" x14ac:dyDescent="0.25">
      <c r="A97" s="196" t="s">
        <v>140</v>
      </c>
      <c r="B97" s="134"/>
      <c r="C97" s="134"/>
      <c r="D97" s="134"/>
      <c r="E97" s="134"/>
      <c r="F97" s="134"/>
      <c r="G97" s="135"/>
      <c r="H97" s="160">
        <v>0</v>
      </c>
      <c r="I97" s="199"/>
      <c r="J97" s="161"/>
    </row>
    <row r="98" spans="1:10" x14ac:dyDescent="0.25">
      <c r="A98" s="196" t="s">
        <v>141</v>
      </c>
      <c r="B98" s="134"/>
      <c r="C98" s="134"/>
      <c r="D98" s="134"/>
      <c r="E98" s="134"/>
      <c r="F98" s="134"/>
      <c r="G98" s="135"/>
      <c r="H98" s="197">
        <f>H96-H97</f>
        <v>0</v>
      </c>
      <c r="I98" s="198"/>
      <c r="J98" s="159"/>
    </row>
    <row r="99" spans="1:10" x14ac:dyDescent="0.25">
      <c r="A99" s="62"/>
      <c r="B99" s="62"/>
      <c r="C99" s="62"/>
      <c r="D99" s="62"/>
      <c r="E99" s="62"/>
      <c r="F99" s="62"/>
      <c r="G99" s="62"/>
      <c r="H99" s="62"/>
      <c r="I99" s="62"/>
      <c r="J99" s="62"/>
    </row>
    <row r="100" spans="1:10" x14ac:dyDescent="0.25">
      <c r="A100" s="190" t="s">
        <v>142</v>
      </c>
      <c r="B100" s="191"/>
      <c r="C100" s="191"/>
      <c r="D100" s="191"/>
      <c r="E100" s="191"/>
      <c r="F100" s="191"/>
      <c r="G100" s="191"/>
      <c r="H100" s="191"/>
      <c r="I100" s="191"/>
      <c r="J100" s="192"/>
    </row>
    <row r="101" spans="1:10" ht="12" customHeight="1" x14ac:dyDescent="0.25">
      <c r="A101" s="193"/>
      <c r="B101" s="194"/>
      <c r="C101" s="194"/>
      <c r="D101" s="194"/>
      <c r="E101" s="194"/>
      <c r="F101" s="194"/>
      <c r="G101" s="194"/>
      <c r="H101" s="194"/>
      <c r="I101" s="194"/>
      <c r="J101" s="195"/>
    </row>
    <row r="102" spans="1:10" x14ac:dyDescent="0.25">
      <c r="A102" s="62"/>
      <c r="B102" s="62"/>
      <c r="C102" s="62"/>
      <c r="D102" s="62"/>
      <c r="E102" s="62"/>
      <c r="F102" s="62"/>
      <c r="G102" s="62"/>
      <c r="H102" s="62"/>
      <c r="I102" s="62"/>
      <c r="J102" s="62"/>
    </row>
    <row r="103" spans="1:10" x14ac:dyDescent="0.25">
      <c r="A103" s="71"/>
      <c r="B103" s="71" t="s">
        <v>210</v>
      </c>
      <c r="C103" s="71"/>
      <c r="D103" s="71"/>
      <c r="E103" s="71"/>
      <c r="F103" s="71"/>
      <c r="G103" s="71"/>
      <c r="H103" s="71"/>
      <c r="I103" s="71"/>
      <c r="J103" s="62"/>
    </row>
    <row r="104" spans="1:10" x14ac:dyDescent="0.25">
      <c r="A104" s="71"/>
      <c r="B104" s="71"/>
      <c r="C104" s="71"/>
      <c r="D104" s="71"/>
      <c r="E104" s="71"/>
      <c r="F104" s="71"/>
      <c r="G104" s="71"/>
      <c r="H104" s="71"/>
      <c r="I104" s="71"/>
      <c r="J104" s="62"/>
    </row>
    <row r="105" spans="1:10" x14ac:dyDescent="0.25">
      <c r="A105" s="71"/>
      <c r="B105" s="71"/>
      <c r="C105" s="71"/>
      <c r="D105" s="71"/>
      <c r="E105" s="71"/>
      <c r="F105" s="71"/>
      <c r="G105" s="71"/>
      <c r="H105" s="71"/>
      <c r="I105" s="71"/>
      <c r="J105" s="62"/>
    </row>
    <row r="106" spans="1:10" x14ac:dyDescent="0.25">
      <c r="A106" s="71"/>
      <c r="B106" s="71"/>
      <c r="C106" s="71"/>
      <c r="D106" s="71"/>
      <c r="E106" s="71"/>
      <c r="F106" s="71"/>
      <c r="G106" s="71"/>
      <c r="H106" s="71"/>
      <c r="I106" s="71"/>
      <c r="J106" s="62"/>
    </row>
    <row r="107" spans="1:10" x14ac:dyDescent="0.25">
      <c r="A107" s="71"/>
      <c r="B107" s="71"/>
      <c r="C107" s="71"/>
      <c r="D107" s="71"/>
      <c r="E107" s="71"/>
      <c r="F107" s="71"/>
      <c r="G107" s="71"/>
      <c r="H107" s="71"/>
      <c r="I107" s="71"/>
      <c r="J107" s="62"/>
    </row>
    <row r="108" spans="1:10" s="74" customFormat="1" ht="15.75" x14ac:dyDescent="0.25">
      <c r="B108" s="75" t="s">
        <v>60</v>
      </c>
      <c r="H108" s="76" t="s">
        <v>61</v>
      </c>
      <c r="J108" s="77"/>
    </row>
    <row r="109" spans="1:10" s="72" customFormat="1" x14ac:dyDescent="0.25">
      <c r="A109" s="71"/>
      <c r="B109" s="71" t="s">
        <v>62</v>
      </c>
      <c r="C109" s="71"/>
      <c r="D109" s="71"/>
      <c r="E109" s="71"/>
      <c r="F109" s="71"/>
      <c r="G109" s="71"/>
      <c r="H109" s="78" t="s">
        <v>63</v>
      </c>
      <c r="J109" s="73"/>
    </row>
    <row r="110" spans="1:10" s="72" customFormat="1" x14ac:dyDescent="0.25">
      <c r="B110" s="79" t="s">
        <v>64</v>
      </c>
      <c r="H110" s="78" t="s">
        <v>65</v>
      </c>
      <c r="J110" s="73"/>
    </row>
  </sheetData>
  <mergeCells count="159">
    <mergeCell ref="A100:J101"/>
    <mergeCell ref="A96:G96"/>
    <mergeCell ref="H96:J96"/>
    <mergeCell ref="A97:G97"/>
    <mergeCell ref="H97:J97"/>
    <mergeCell ref="A98:G98"/>
    <mergeCell ref="H98:J98"/>
    <mergeCell ref="A92:J92"/>
    <mergeCell ref="A93:J93"/>
    <mergeCell ref="A94:G94"/>
    <mergeCell ref="H94:J94"/>
    <mergeCell ref="A95:G95"/>
    <mergeCell ref="H95:J95"/>
    <mergeCell ref="A86:J86"/>
    <mergeCell ref="A87:J87"/>
    <mergeCell ref="A88:J88"/>
    <mergeCell ref="A89:J89"/>
    <mergeCell ref="A90:J90"/>
    <mergeCell ref="A91:J91"/>
    <mergeCell ref="A83:B83"/>
    <mergeCell ref="C83:D83"/>
    <mergeCell ref="E83:F83"/>
    <mergeCell ref="G83:H83"/>
    <mergeCell ref="A84:B84"/>
    <mergeCell ref="C84:D84"/>
    <mergeCell ref="E84:F84"/>
    <mergeCell ref="G84:H84"/>
    <mergeCell ref="A81:B81"/>
    <mergeCell ref="C81:D81"/>
    <mergeCell ref="E81:F81"/>
    <mergeCell ref="G81:H81"/>
    <mergeCell ref="A82:B82"/>
    <mergeCell ref="C82:D82"/>
    <mergeCell ref="E82:F82"/>
    <mergeCell ref="G82:H82"/>
    <mergeCell ref="A79:B79"/>
    <mergeCell ref="C79:D79"/>
    <mergeCell ref="E79:F79"/>
    <mergeCell ref="G79:H79"/>
    <mergeCell ref="A80:B80"/>
    <mergeCell ref="C80:D80"/>
    <mergeCell ref="E80:F80"/>
    <mergeCell ref="G80:H80"/>
    <mergeCell ref="A76:J76"/>
    <mergeCell ref="A77:B77"/>
    <mergeCell ref="C77:D77"/>
    <mergeCell ref="E77:F77"/>
    <mergeCell ref="G77:H77"/>
    <mergeCell ref="A78:B78"/>
    <mergeCell ref="C78:D78"/>
    <mergeCell ref="E78:F78"/>
    <mergeCell ref="G78:H78"/>
    <mergeCell ref="A68:J68"/>
    <mergeCell ref="A69:J69"/>
    <mergeCell ref="A70:J70"/>
    <mergeCell ref="A72:J72"/>
    <mergeCell ref="A73:J73"/>
    <mergeCell ref="A75:J75"/>
    <mergeCell ref="A43:J43"/>
    <mergeCell ref="A44:J44"/>
    <mergeCell ref="A45:J45"/>
    <mergeCell ref="A47:J47"/>
    <mergeCell ref="A66:J66"/>
    <mergeCell ref="A67:J67"/>
    <mergeCell ref="A41:F41"/>
    <mergeCell ref="G41:H41"/>
    <mergeCell ref="I41:J41"/>
    <mergeCell ref="A42:F42"/>
    <mergeCell ref="G42:H42"/>
    <mergeCell ref="I42:J42"/>
    <mergeCell ref="A39:F39"/>
    <mergeCell ref="G39:H39"/>
    <mergeCell ref="I39:J39"/>
    <mergeCell ref="A40:F40"/>
    <mergeCell ref="G40:H40"/>
    <mergeCell ref="I40:J40"/>
    <mergeCell ref="A37:F37"/>
    <mergeCell ref="G37:H37"/>
    <mergeCell ref="I37:J37"/>
    <mergeCell ref="A38:F38"/>
    <mergeCell ref="G38:H38"/>
    <mergeCell ref="I38:J38"/>
    <mergeCell ref="A35:B35"/>
    <mergeCell ref="C35:D35"/>
    <mergeCell ref="E35:F35"/>
    <mergeCell ref="G35:H35"/>
    <mergeCell ref="I35:J35"/>
    <mergeCell ref="A36:F36"/>
    <mergeCell ref="G36:H36"/>
    <mergeCell ref="I36:J36"/>
    <mergeCell ref="A33:B33"/>
    <mergeCell ref="C33:D33"/>
    <mergeCell ref="E33:F33"/>
    <mergeCell ref="G33:H33"/>
    <mergeCell ref="I33:J33"/>
    <mergeCell ref="A34:B34"/>
    <mergeCell ref="C34:D34"/>
    <mergeCell ref="E34:F34"/>
    <mergeCell ref="G34:H34"/>
    <mergeCell ref="I34:J34"/>
    <mergeCell ref="A31:J31"/>
    <mergeCell ref="A32:B32"/>
    <mergeCell ref="C32:D32"/>
    <mergeCell ref="E32:F32"/>
    <mergeCell ref="G32:H32"/>
    <mergeCell ref="I32:J32"/>
    <mergeCell ref="A28:D28"/>
    <mergeCell ref="E28:F28"/>
    <mergeCell ref="G28:H28"/>
    <mergeCell ref="I28:J28"/>
    <mergeCell ref="A29:D29"/>
    <mergeCell ref="E29:F29"/>
    <mergeCell ref="G29:H29"/>
    <mergeCell ref="I29:J29"/>
    <mergeCell ref="A26:D26"/>
    <mergeCell ref="E26:F26"/>
    <mergeCell ref="G26:H26"/>
    <mergeCell ref="I26:J26"/>
    <mergeCell ref="A27:D27"/>
    <mergeCell ref="E27:F27"/>
    <mergeCell ref="G27:H27"/>
    <mergeCell ref="I27:J27"/>
    <mergeCell ref="A24:D24"/>
    <mergeCell ref="E24:F24"/>
    <mergeCell ref="G24:H24"/>
    <mergeCell ref="I24:J24"/>
    <mergeCell ref="A25:D25"/>
    <mergeCell ref="E25:F25"/>
    <mergeCell ref="G25:H25"/>
    <mergeCell ref="I25:J25"/>
    <mergeCell ref="A22:D22"/>
    <mergeCell ref="E22:F22"/>
    <mergeCell ref="G22:H22"/>
    <mergeCell ref="I22:J22"/>
    <mergeCell ref="A23:D23"/>
    <mergeCell ref="E23:F23"/>
    <mergeCell ref="G23:H23"/>
    <mergeCell ref="I23:J23"/>
    <mergeCell ref="A15:J15"/>
    <mergeCell ref="A16:J16"/>
    <mergeCell ref="A17:J17"/>
    <mergeCell ref="A18:J18"/>
    <mergeCell ref="A19:J19"/>
    <mergeCell ref="A21:D21"/>
    <mergeCell ref="E21:F21"/>
    <mergeCell ref="G21:H21"/>
    <mergeCell ref="I21:J21"/>
    <mergeCell ref="A8:J8"/>
    <mergeCell ref="A10:J10"/>
    <mergeCell ref="A11:J11"/>
    <mergeCell ref="A12:J12"/>
    <mergeCell ref="A13:J13"/>
    <mergeCell ref="A14:J14"/>
    <mergeCell ref="A1:J1"/>
    <mergeCell ref="A2:J2"/>
    <mergeCell ref="A3:J3"/>
    <mergeCell ref="A4:J4"/>
    <mergeCell ref="A5:J5"/>
    <mergeCell ref="A7:J7"/>
  </mergeCells>
  <hyperlinks>
    <hyperlink ref="A5" r:id="rId1" display="mailto:casadenazarejd@gmail.com"/>
    <hyperlink ref="A70" r:id="rId2" display="mailto:casadenazarejd@gmail.com"/>
  </hyperlinks>
  <pageMargins left="0.511811024" right="0.511811024" top="0.78740157499999996" bottom="0.78740157499999996" header="0.31496062000000002" footer="0.31496062000000002"/>
  <pageSetup paperSize="9" scale="77" fitToHeight="0" orientation="portrait" r:id="rId3"/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1"/>
  <sheetViews>
    <sheetView topLeftCell="A13" workbookViewId="0">
      <selection activeCell="C35" sqref="C35"/>
    </sheetView>
  </sheetViews>
  <sheetFormatPr defaultRowHeight="15" x14ac:dyDescent="0.25"/>
  <cols>
    <col min="1" max="1" width="11" style="1" bestFit="1" customWidth="1"/>
    <col min="2" max="2" width="71.140625" style="1" customWidth="1"/>
    <col min="3" max="3" width="10.42578125" style="3" bestFit="1" customWidth="1"/>
    <col min="4" max="4" width="10.42578125" style="3" customWidth="1"/>
    <col min="5" max="5" width="11.28515625" style="3" customWidth="1"/>
    <col min="6" max="6" width="9.140625" style="1"/>
    <col min="7" max="8" width="10.140625" style="1" bestFit="1" customWidth="1"/>
    <col min="9" max="16384" width="9.140625" style="1"/>
  </cols>
  <sheetData>
    <row r="1" spans="1:5" x14ac:dyDescent="0.25">
      <c r="A1" s="5" t="s">
        <v>31</v>
      </c>
      <c r="B1" s="6"/>
      <c r="C1" s="5"/>
      <c r="D1" s="7"/>
      <c r="E1" s="8"/>
    </row>
    <row r="2" spans="1:5" x14ac:dyDescent="0.25">
      <c r="A2" s="9"/>
      <c r="B2" s="10"/>
      <c r="C2" s="11"/>
      <c r="D2" s="12"/>
      <c r="E2" s="8"/>
    </row>
    <row r="3" spans="1:5" x14ac:dyDescent="0.25">
      <c r="A3" s="5" t="s">
        <v>212</v>
      </c>
      <c r="B3" s="6"/>
      <c r="C3" s="5"/>
      <c r="D3" s="7"/>
      <c r="E3" s="8"/>
    </row>
    <row r="4" spans="1:5" x14ac:dyDescent="0.25">
      <c r="A4" s="5" t="s">
        <v>32</v>
      </c>
      <c r="B4" s="6"/>
      <c r="C4" s="5"/>
      <c r="D4" s="7"/>
      <c r="E4" s="8"/>
    </row>
    <row r="5" spans="1:5" x14ac:dyDescent="0.25">
      <c r="A5" s="9"/>
      <c r="B5" s="10"/>
      <c r="C5" s="11"/>
      <c r="D5" s="12"/>
      <c r="E5" s="8"/>
    </row>
    <row r="6" spans="1:5" x14ac:dyDescent="0.25">
      <c r="A6" s="13" t="s">
        <v>33</v>
      </c>
      <c r="B6" s="14"/>
      <c r="C6" s="11"/>
      <c r="D6" s="12"/>
      <c r="E6" s="15" t="s">
        <v>34</v>
      </c>
    </row>
    <row r="7" spans="1:5" x14ac:dyDescent="0.25">
      <c r="A7" s="13" t="s">
        <v>51</v>
      </c>
      <c r="B7" s="10"/>
      <c r="C7" s="11"/>
      <c r="D7" s="12"/>
      <c r="E7" s="15" t="s">
        <v>35</v>
      </c>
    </row>
    <row r="8" spans="1:5" x14ac:dyDescent="0.25">
      <c r="A8" s="13" t="s">
        <v>36</v>
      </c>
      <c r="B8" s="10"/>
      <c r="C8" s="11"/>
      <c r="D8" s="12"/>
      <c r="E8" s="15" t="s">
        <v>37</v>
      </c>
    </row>
    <row r="9" spans="1:5" x14ac:dyDescent="0.25">
      <c r="A9" s="16" t="s">
        <v>38</v>
      </c>
      <c r="B9" s="10"/>
      <c r="C9" s="8"/>
      <c r="D9" s="12"/>
      <c r="E9" s="15" t="s">
        <v>39</v>
      </c>
    </row>
    <row r="10" spans="1:5" x14ac:dyDescent="0.25">
      <c r="A10" s="13" t="s">
        <v>40</v>
      </c>
      <c r="B10" s="14"/>
      <c r="C10" s="8"/>
      <c r="D10" s="12"/>
      <c r="E10" s="17" t="s">
        <v>41</v>
      </c>
    </row>
    <row r="11" spans="1:5" x14ac:dyDescent="0.25">
      <c r="A11" s="13" t="s">
        <v>42</v>
      </c>
      <c r="B11" s="14"/>
      <c r="C11" s="8"/>
      <c r="D11" s="12"/>
      <c r="E11" s="18" t="s">
        <v>43</v>
      </c>
    </row>
    <row r="12" spans="1:5" x14ac:dyDescent="0.25">
      <c r="A12" s="19" t="s">
        <v>44</v>
      </c>
      <c r="B12" s="20"/>
      <c r="C12" s="21"/>
      <c r="D12" s="22"/>
      <c r="E12" s="20"/>
    </row>
    <row r="13" spans="1:5" x14ac:dyDescent="0.25">
      <c r="A13" s="23" t="s">
        <v>45</v>
      </c>
      <c r="B13" s="24" t="s">
        <v>46</v>
      </c>
      <c r="C13" s="24" t="s">
        <v>47</v>
      </c>
      <c r="D13" s="25" t="s">
        <v>48</v>
      </c>
      <c r="E13" s="24" t="s">
        <v>49</v>
      </c>
    </row>
    <row r="14" spans="1:5" x14ac:dyDescent="0.25">
      <c r="A14" s="26"/>
      <c r="B14" s="27" t="s">
        <v>50</v>
      </c>
      <c r="C14" s="28"/>
      <c r="D14" s="28"/>
      <c r="E14" s="29">
        <f>2339.78</f>
        <v>2339.7800000000002</v>
      </c>
    </row>
    <row r="15" spans="1:5" x14ac:dyDescent="0.25">
      <c r="A15" s="34">
        <v>45083</v>
      </c>
      <c r="B15" s="27" t="s">
        <v>185</v>
      </c>
      <c r="C15" s="28">
        <v>0</v>
      </c>
      <c r="D15" s="28">
        <v>150400</v>
      </c>
      <c r="E15" s="29">
        <f>E14+D15-C15</f>
        <v>152739.78</v>
      </c>
    </row>
    <row r="16" spans="1:5" x14ac:dyDescent="0.25">
      <c r="A16" s="34">
        <v>45083</v>
      </c>
      <c r="B16" s="27" t="s">
        <v>186</v>
      </c>
      <c r="C16" s="28">
        <v>0</v>
      </c>
      <c r="D16" s="28">
        <v>50000</v>
      </c>
      <c r="E16" s="29">
        <f t="shared" ref="E16:E39" si="0">E15+D16-C16</f>
        <v>202739.78</v>
      </c>
    </row>
    <row r="17" spans="1:5" x14ac:dyDescent="0.25">
      <c r="A17" s="34">
        <v>45083</v>
      </c>
      <c r="B17" s="27" t="s">
        <v>187</v>
      </c>
      <c r="C17" s="28">
        <v>1707.92</v>
      </c>
      <c r="D17" s="28">
        <v>0</v>
      </c>
      <c r="E17" s="29">
        <f t="shared" si="0"/>
        <v>201031.86</v>
      </c>
    </row>
    <row r="18" spans="1:5" x14ac:dyDescent="0.25">
      <c r="A18" s="34">
        <v>45084</v>
      </c>
      <c r="B18" s="27" t="s">
        <v>188</v>
      </c>
      <c r="C18" s="28">
        <v>5339.84</v>
      </c>
      <c r="D18" s="28">
        <v>0</v>
      </c>
      <c r="E18" s="29">
        <f t="shared" si="0"/>
        <v>195692.02</v>
      </c>
    </row>
    <row r="19" spans="1:5" x14ac:dyDescent="0.25">
      <c r="A19" s="34">
        <v>45084</v>
      </c>
      <c r="B19" s="27" t="s">
        <v>189</v>
      </c>
      <c r="C19" s="28">
        <v>4212.74</v>
      </c>
      <c r="D19" s="28">
        <v>0</v>
      </c>
      <c r="E19" s="29">
        <f t="shared" si="0"/>
        <v>191479.28</v>
      </c>
    </row>
    <row r="20" spans="1:5" x14ac:dyDescent="0.25">
      <c r="A20" s="34">
        <v>45084</v>
      </c>
      <c r="B20" s="27" t="s">
        <v>190</v>
      </c>
      <c r="C20" s="28">
        <v>9626.77</v>
      </c>
      <c r="D20" s="28">
        <v>0</v>
      </c>
      <c r="E20" s="29">
        <f t="shared" si="0"/>
        <v>181852.51</v>
      </c>
    </row>
    <row r="21" spans="1:5" x14ac:dyDescent="0.25">
      <c r="A21" s="34">
        <v>45084</v>
      </c>
      <c r="B21" s="27" t="s">
        <v>191</v>
      </c>
      <c r="C21" s="28">
        <v>4227.22</v>
      </c>
      <c r="D21" s="28">
        <v>0</v>
      </c>
      <c r="E21" s="29">
        <f t="shared" si="0"/>
        <v>177625.29</v>
      </c>
    </row>
    <row r="22" spans="1:5" x14ac:dyDescent="0.25">
      <c r="A22" s="34">
        <v>45084</v>
      </c>
      <c r="B22" s="27" t="s">
        <v>192</v>
      </c>
      <c r="C22" s="28">
        <v>10310.540000000001</v>
      </c>
      <c r="D22" s="28">
        <v>0</v>
      </c>
      <c r="E22" s="29">
        <f t="shared" si="0"/>
        <v>167314.75</v>
      </c>
    </row>
    <row r="23" spans="1:5" x14ac:dyDescent="0.25">
      <c r="A23" s="34">
        <v>45086</v>
      </c>
      <c r="B23" s="27" t="s">
        <v>193</v>
      </c>
      <c r="C23" s="28">
        <v>125.11</v>
      </c>
      <c r="D23" s="28">
        <v>0</v>
      </c>
      <c r="E23" s="29">
        <f t="shared" si="0"/>
        <v>167189.64000000001</v>
      </c>
    </row>
    <row r="24" spans="1:5" x14ac:dyDescent="0.25">
      <c r="A24" s="34">
        <v>45086</v>
      </c>
      <c r="B24" s="27" t="s">
        <v>194</v>
      </c>
      <c r="C24" s="28">
        <v>106.11</v>
      </c>
      <c r="D24" s="28">
        <v>0</v>
      </c>
      <c r="E24" s="29">
        <f t="shared" si="0"/>
        <v>167083.53000000003</v>
      </c>
    </row>
    <row r="25" spans="1:5" x14ac:dyDescent="0.25">
      <c r="A25" s="34">
        <v>45089</v>
      </c>
      <c r="B25" s="27" t="s">
        <v>195</v>
      </c>
      <c r="C25" s="28">
        <v>1615</v>
      </c>
      <c r="D25" s="28">
        <v>0</v>
      </c>
      <c r="E25" s="29">
        <f t="shared" si="0"/>
        <v>165468.53000000003</v>
      </c>
    </row>
    <row r="26" spans="1:5" x14ac:dyDescent="0.25">
      <c r="A26" s="34">
        <v>45089</v>
      </c>
      <c r="B26" s="27" t="s">
        <v>196</v>
      </c>
      <c r="C26" s="28">
        <v>922</v>
      </c>
      <c r="D26" s="28">
        <v>0</v>
      </c>
      <c r="E26" s="29">
        <f t="shared" si="0"/>
        <v>164546.53000000003</v>
      </c>
    </row>
    <row r="27" spans="1:5" x14ac:dyDescent="0.25">
      <c r="A27" s="34">
        <v>45089</v>
      </c>
      <c r="B27" s="27" t="s">
        <v>197</v>
      </c>
      <c r="C27" s="28">
        <v>135</v>
      </c>
      <c r="D27" s="28">
        <v>0</v>
      </c>
      <c r="E27" s="29">
        <f t="shared" si="0"/>
        <v>164411.53000000003</v>
      </c>
    </row>
    <row r="28" spans="1:5" x14ac:dyDescent="0.25">
      <c r="A28" s="34">
        <v>45089</v>
      </c>
      <c r="B28" s="27" t="s">
        <v>198</v>
      </c>
      <c r="C28" s="28">
        <v>72.209999999999994</v>
      </c>
      <c r="D28" s="28">
        <v>0</v>
      </c>
      <c r="E28" s="29">
        <f t="shared" si="0"/>
        <v>164339.32000000004</v>
      </c>
    </row>
    <row r="29" spans="1:5" x14ac:dyDescent="0.25">
      <c r="A29" s="34">
        <v>45089</v>
      </c>
      <c r="B29" s="27" t="s">
        <v>199</v>
      </c>
      <c r="C29" s="28">
        <v>500</v>
      </c>
      <c r="D29" s="28">
        <v>0</v>
      </c>
      <c r="E29" s="29">
        <f t="shared" si="0"/>
        <v>163839.32000000004</v>
      </c>
    </row>
    <row r="30" spans="1:5" x14ac:dyDescent="0.25">
      <c r="A30" s="34">
        <v>45092</v>
      </c>
      <c r="B30" s="27" t="s">
        <v>200</v>
      </c>
      <c r="C30" s="28">
        <v>148.52000000000001</v>
      </c>
      <c r="D30" s="28">
        <v>0</v>
      </c>
      <c r="E30" s="29">
        <f t="shared" si="0"/>
        <v>163690.80000000005</v>
      </c>
    </row>
    <row r="31" spans="1:5" x14ac:dyDescent="0.25">
      <c r="A31" s="34">
        <v>45092</v>
      </c>
      <c r="B31" s="27" t="s">
        <v>201</v>
      </c>
      <c r="C31" s="28">
        <v>911.02</v>
      </c>
      <c r="D31" s="28">
        <v>0</v>
      </c>
      <c r="E31" s="29">
        <f t="shared" si="0"/>
        <v>162779.78000000006</v>
      </c>
    </row>
    <row r="32" spans="1:5" x14ac:dyDescent="0.25">
      <c r="A32" s="34">
        <v>45092</v>
      </c>
      <c r="B32" s="27" t="s">
        <v>202</v>
      </c>
      <c r="C32" s="28">
        <v>383.16</v>
      </c>
      <c r="D32" s="28">
        <v>0</v>
      </c>
      <c r="E32" s="29">
        <f t="shared" si="0"/>
        <v>162396.62000000005</v>
      </c>
    </row>
    <row r="33" spans="1:11" x14ac:dyDescent="0.25">
      <c r="A33" s="34">
        <v>45103</v>
      </c>
      <c r="B33" s="27" t="s">
        <v>216</v>
      </c>
      <c r="C33" s="109">
        <v>8408.14</v>
      </c>
      <c r="D33" s="109">
        <v>0</v>
      </c>
      <c r="E33" s="29">
        <f t="shared" si="0"/>
        <v>153988.48000000004</v>
      </c>
    </row>
    <row r="34" spans="1:11" x14ac:dyDescent="0.25">
      <c r="A34" s="34">
        <v>45103</v>
      </c>
      <c r="B34" s="108" t="s">
        <v>213</v>
      </c>
      <c r="C34" s="109">
        <v>532.79999999999995</v>
      </c>
      <c r="D34" s="109">
        <v>0</v>
      </c>
      <c r="E34" s="29">
        <f t="shared" si="0"/>
        <v>153455.68000000005</v>
      </c>
    </row>
    <row r="35" spans="1:11" x14ac:dyDescent="0.25">
      <c r="A35" s="34">
        <v>45103</v>
      </c>
      <c r="B35" s="108" t="s">
        <v>214</v>
      </c>
      <c r="C35" s="109">
        <v>82.75</v>
      </c>
      <c r="D35" s="109">
        <v>0</v>
      </c>
      <c r="E35" s="29">
        <f t="shared" si="0"/>
        <v>153372.93000000005</v>
      </c>
    </row>
    <row r="36" spans="1:11" x14ac:dyDescent="0.25">
      <c r="A36" s="34">
        <v>45106</v>
      </c>
      <c r="B36" s="108" t="s">
        <v>211</v>
      </c>
      <c r="C36" s="109">
        <v>10100.86</v>
      </c>
      <c r="D36" s="109">
        <v>0</v>
      </c>
      <c r="E36" s="29">
        <f t="shared" si="0"/>
        <v>143272.07000000007</v>
      </c>
    </row>
    <row r="37" spans="1:11" x14ac:dyDescent="0.25">
      <c r="A37" s="129">
        <v>45106</v>
      </c>
      <c r="B37" s="106" t="s">
        <v>203</v>
      </c>
      <c r="C37" s="107">
        <v>143272.06999999998</v>
      </c>
      <c r="D37" s="107">
        <v>0</v>
      </c>
      <c r="E37" s="29">
        <f t="shared" si="0"/>
        <v>0</v>
      </c>
      <c r="G37"/>
      <c r="H37" s="70"/>
      <c r="I37"/>
      <c r="J37"/>
      <c r="K37"/>
    </row>
    <row r="38" spans="1:11" customFormat="1" x14ac:dyDescent="0.25">
      <c r="A38" s="110">
        <v>45107</v>
      </c>
      <c r="B38" s="106" t="s">
        <v>183</v>
      </c>
      <c r="C38" s="107">
        <v>0</v>
      </c>
      <c r="D38" s="120">
        <v>1217.0899999999999</v>
      </c>
      <c r="E38" s="29">
        <f t="shared" si="0"/>
        <v>1217.0899999999999</v>
      </c>
    </row>
    <row r="39" spans="1:11" customFormat="1" x14ac:dyDescent="0.25">
      <c r="A39" s="110"/>
      <c r="B39" s="106" t="s">
        <v>215</v>
      </c>
      <c r="C39" s="107"/>
      <c r="D39" s="107"/>
      <c r="E39" s="29">
        <f t="shared" si="0"/>
        <v>1217.0899999999999</v>
      </c>
    </row>
    <row r="40" spans="1:11" ht="15.75" thickBot="1" x14ac:dyDescent="0.3">
      <c r="A40" s="30"/>
      <c r="B40" s="31"/>
      <c r="C40" s="32"/>
      <c r="D40" s="32"/>
      <c r="E40" s="33"/>
    </row>
    <row r="41" spans="1:11" customFormat="1" ht="15.75" thickBot="1" x14ac:dyDescent="0.3">
      <c r="B41" s="37" t="s">
        <v>52</v>
      </c>
      <c r="C41" s="38">
        <v>45078</v>
      </c>
      <c r="D41" s="35"/>
      <c r="E41" s="39"/>
    </row>
    <row r="42" spans="1:11" customFormat="1" x14ac:dyDescent="0.25">
      <c r="B42" s="55" t="s">
        <v>53</v>
      </c>
      <c r="C42" s="40">
        <v>1767.65</v>
      </c>
      <c r="D42" s="35"/>
      <c r="E42" s="39"/>
    </row>
    <row r="43" spans="1:11" customFormat="1" x14ac:dyDescent="0.25">
      <c r="B43" s="56" t="s">
        <v>7</v>
      </c>
      <c r="C43" s="41">
        <v>4089.73</v>
      </c>
      <c r="D43" s="35"/>
      <c r="E43" s="39"/>
    </row>
    <row r="44" spans="1:11" customFormat="1" x14ac:dyDescent="0.25">
      <c r="B44" s="56" t="s">
        <v>13</v>
      </c>
      <c r="C44" s="41">
        <v>1781.04</v>
      </c>
      <c r="D44" s="35"/>
      <c r="E44" s="39"/>
    </row>
    <row r="45" spans="1:11" customFormat="1" x14ac:dyDescent="0.25">
      <c r="B45" s="56" t="s">
        <v>10</v>
      </c>
      <c r="C45" s="41">
        <v>3582.36</v>
      </c>
      <c r="D45" s="35"/>
      <c r="E45" s="39"/>
    </row>
    <row r="46" spans="1:11" customFormat="1" x14ac:dyDescent="0.25">
      <c r="B46" s="56" t="s">
        <v>30</v>
      </c>
      <c r="C46" s="41">
        <v>4090.21</v>
      </c>
      <c r="D46" s="35"/>
      <c r="E46" s="39"/>
    </row>
    <row r="47" spans="1:11" customFormat="1" x14ac:dyDescent="0.25">
      <c r="B47" s="56" t="s">
        <v>11</v>
      </c>
      <c r="C47" s="41">
        <v>2044.4</v>
      </c>
      <c r="D47" s="35"/>
      <c r="E47" s="39"/>
    </row>
    <row r="48" spans="1:11" customFormat="1" x14ac:dyDescent="0.25">
      <c r="B48" s="56" t="s">
        <v>23</v>
      </c>
      <c r="C48" s="41">
        <v>1781.86</v>
      </c>
      <c r="D48" s="35"/>
      <c r="E48" s="39"/>
    </row>
    <row r="49" spans="2:5" customFormat="1" x14ac:dyDescent="0.25">
      <c r="B49" s="57" t="s">
        <v>1</v>
      </c>
      <c r="C49" s="41">
        <v>2847.59</v>
      </c>
      <c r="D49" s="35"/>
      <c r="E49" s="39"/>
    </row>
    <row r="50" spans="2:5" customFormat="1" x14ac:dyDescent="0.25">
      <c r="B50" s="57" t="s">
        <v>16</v>
      </c>
      <c r="C50" s="41">
        <v>2550.0700000000002</v>
      </c>
      <c r="D50" s="35"/>
      <c r="E50" s="39"/>
    </row>
    <row r="51" spans="2:5" customFormat="1" x14ac:dyDescent="0.25">
      <c r="B51" s="57" t="s">
        <v>21</v>
      </c>
      <c r="C51" s="41">
        <v>4213.68</v>
      </c>
      <c r="D51" s="35"/>
      <c r="E51" s="39"/>
    </row>
    <row r="52" spans="2:5" customFormat="1" x14ac:dyDescent="0.25">
      <c r="B52" s="57" t="s">
        <v>29</v>
      </c>
      <c r="C52" s="41">
        <v>3124.44</v>
      </c>
      <c r="D52" s="35"/>
      <c r="E52" s="39"/>
    </row>
    <row r="53" spans="2:5" customFormat="1" x14ac:dyDescent="0.25">
      <c r="B53" s="57" t="s">
        <v>5</v>
      </c>
      <c r="C53" s="41">
        <v>3180.77</v>
      </c>
      <c r="D53" s="35"/>
      <c r="E53" s="39"/>
    </row>
    <row r="54" spans="2:5" customFormat="1" x14ac:dyDescent="0.25">
      <c r="B54" s="57" t="s">
        <v>54</v>
      </c>
      <c r="C54" s="41">
        <v>2374.8200000000002</v>
      </c>
      <c r="D54" s="35"/>
      <c r="E54" s="39"/>
    </row>
    <row r="55" spans="2:5" customFormat="1" x14ac:dyDescent="0.25">
      <c r="B55" s="57" t="s">
        <v>55</v>
      </c>
      <c r="C55" s="41">
        <v>2878.8</v>
      </c>
      <c r="D55" s="35"/>
      <c r="E55" s="39"/>
    </row>
    <row r="56" spans="2:5" customFormat="1" x14ac:dyDescent="0.25">
      <c r="B56" s="57" t="s">
        <v>20</v>
      </c>
      <c r="C56" s="41">
        <v>2568.9299999999998</v>
      </c>
      <c r="D56" s="35"/>
      <c r="E56" s="39"/>
    </row>
    <row r="57" spans="2:5" customFormat="1" x14ac:dyDescent="0.25">
      <c r="B57" s="57" t="s">
        <v>164</v>
      </c>
      <c r="C57" s="41">
        <v>5182.12</v>
      </c>
      <c r="D57" s="35"/>
      <c r="E57" s="39"/>
    </row>
    <row r="58" spans="2:5" customFormat="1" x14ac:dyDescent="0.25">
      <c r="B58" s="57" t="s">
        <v>8</v>
      </c>
      <c r="C58" s="41">
        <v>1941.06</v>
      </c>
      <c r="D58" s="35"/>
      <c r="E58" s="39"/>
    </row>
    <row r="59" spans="2:5" customFormat="1" x14ac:dyDescent="0.25">
      <c r="B59" s="57" t="s">
        <v>28</v>
      </c>
      <c r="C59" s="41">
        <v>2354.85</v>
      </c>
      <c r="D59" s="35"/>
      <c r="E59" s="39"/>
    </row>
    <row r="60" spans="2:5" customFormat="1" x14ac:dyDescent="0.25">
      <c r="B60" s="57" t="s">
        <v>14</v>
      </c>
      <c r="C60" s="41">
        <v>2380.71</v>
      </c>
      <c r="D60" s="35"/>
      <c r="E60" s="39"/>
    </row>
    <row r="61" spans="2:5" customFormat="1" x14ac:dyDescent="0.25">
      <c r="B61" s="57" t="s">
        <v>26</v>
      </c>
      <c r="C61" s="41">
        <v>4088.21</v>
      </c>
      <c r="D61" s="35"/>
      <c r="E61" s="39"/>
    </row>
    <row r="62" spans="2:5" customFormat="1" x14ac:dyDescent="0.25">
      <c r="B62" s="57" t="s">
        <v>9</v>
      </c>
      <c r="C62" s="41">
        <v>1871.4</v>
      </c>
      <c r="D62" s="35"/>
      <c r="E62" s="39"/>
    </row>
    <row r="63" spans="2:5" customFormat="1" x14ac:dyDescent="0.25">
      <c r="B63" s="57" t="s">
        <v>18</v>
      </c>
      <c r="C63" s="41">
        <v>2898.64</v>
      </c>
      <c r="D63" s="35"/>
      <c r="E63" s="39"/>
    </row>
    <row r="64" spans="2:5" customFormat="1" x14ac:dyDescent="0.25">
      <c r="B64" s="57" t="s">
        <v>15</v>
      </c>
      <c r="C64" s="41">
        <v>2628.83</v>
      </c>
      <c r="D64" s="35"/>
      <c r="E64" s="39"/>
    </row>
    <row r="65" spans="1:7" customFormat="1" x14ac:dyDescent="0.25">
      <c r="B65" s="57" t="s">
        <v>17</v>
      </c>
      <c r="C65" s="41">
        <v>5308.56</v>
      </c>
      <c r="D65" s="35"/>
      <c r="E65" s="39"/>
    </row>
    <row r="66" spans="1:7" customFormat="1" x14ac:dyDescent="0.25">
      <c r="B66" s="57" t="s">
        <v>19</v>
      </c>
      <c r="C66" s="41">
        <v>7036.57</v>
      </c>
      <c r="D66" s="35"/>
      <c r="E66" s="39"/>
    </row>
    <row r="67" spans="1:7" customFormat="1" x14ac:dyDescent="0.25">
      <c r="B67" s="57" t="s">
        <v>6</v>
      </c>
      <c r="C67" s="41">
        <v>2026.38</v>
      </c>
      <c r="D67" s="35"/>
      <c r="E67" s="39"/>
    </row>
    <row r="68" spans="1:7" customFormat="1" x14ac:dyDescent="0.25">
      <c r="B68" s="58" t="s">
        <v>27</v>
      </c>
      <c r="C68" s="41">
        <v>2795.4</v>
      </c>
      <c r="D68" s="35"/>
      <c r="E68" s="39"/>
    </row>
    <row r="69" spans="1:7" customFormat="1" x14ac:dyDescent="0.25">
      <c r="B69" s="57" t="s">
        <v>56</v>
      </c>
      <c r="C69" s="41">
        <v>3130.48</v>
      </c>
      <c r="D69" s="35"/>
      <c r="E69" s="39"/>
    </row>
    <row r="70" spans="1:7" customFormat="1" x14ac:dyDescent="0.25">
      <c r="B70" s="58" t="s">
        <v>57</v>
      </c>
      <c r="C70" s="41">
        <v>1781.35</v>
      </c>
      <c r="D70" s="35"/>
      <c r="E70" s="39"/>
    </row>
    <row r="71" spans="1:7" customFormat="1" x14ac:dyDescent="0.25">
      <c r="B71" s="58" t="s">
        <v>25</v>
      </c>
      <c r="C71" s="41">
        <v>22343.54</v>
      </c>
      <c r="D71" s="35"/>
      <c r="E71" s="39"/>
    </row>
    <row r="72" spans="1:7" customFormat="1" x14ac:dyDescent="0.25">
      <c r="B72" s="105" t="s">
        <v>2</v>
      </c>
      <c r="C72" s="41">
        <v>2245.1999999999998</v>
      </c>
      <c r="D72" s="35"/>
      <c r="E72" s="39"/>
    </row>
    <row r="73" spans="1:7" customFormat="1" x14ac:dyDescent="0.25">
      <c r="B73" s="105" t="s">
        <v>22</v>
      </c>
      <c r="C73" s="41">
        <v>4090.67</v>
      </c>
      <c r="D73" s="35"/>
      <c r="E73" s="39"/>
    </row>
    <row r="74" spans="1:7" customFormat="1" x14ac:dyDescent="0.25">
      <c r="B74" s="105" t="s">
        <v>12</v>
      </c>
      <c r="C74" s="41">
        <v>2473.36</v>
      </c>
      <c r="D74" s="35"/>
      <c r="E74" s="39"/>
      <c r="G74" s="70"/>
    </row>
    <row r="75" spans="1:7" customFormat="1" x14ac:dyDescent="0.25">
      <c r="B75" s="105" t="s">
        <v>0</v>
      </c>
      <c r="C75" s="41">
        <v>2335.0300000000002</v>
      </c>
      <c r="D75" s="35"/>
      <c r="E75" s="39"/>
    </row>
    <row r="76" spans="1:7" customFormat="1" x14ac:dyDescent="0.25">
      <c r="B76" s="105" t="s">
        <v>24</v>
      </c>
      <c r="C76" s="41">
        <v>2268.06</v>
      </c>
      <c r="D76" s="35"/>
      <c r="E76" s="39"/>
    </row>
    <row r="77" spans="1:7" customFormat="1" x14ac:dyDescent="0.25">
      <c r="B77" s="105" t="s">
        <v>4</v>
      </c>
      <c r="C77" s="41">
        <v>2249.94</v>
      </c>
      <c r="D77" s="35"/>
      <c r="E77" s="39"/>
    </row>
    <row r="78" spans="1:7" customFormat="1" ht="15.75" thickBot="1" x14ac:dyDescent="0.3">
      <c r="B78" s="59" t="s">
        <v>58</v>
      </c>
      <c r="C78" s="41">
        <v>2711.36</v>
      </c>
      <c r="D78" s="35"/>
      <c r="E78" s="39"/>
    </row>
    <row r="79" spans="1:7" customFormat="1" ht="15.75" thickBot="1" x14ac:dyDescent="0.3">
      <c r="B79" s="42" t="s">
        <v>59</v>
      </c>
      <c r="C79" s="43">
        <f>SUM(C42:C78)</f>
        <v>129018.06999999998</v>
      </c>
      <c r="D79" s="35"/>
      <c r="E79" s="39"/>
    </row>
    <row r="80" spans="1:7" s="47" customFormat="1" ht="15.75" thickBot="1" x14ac:dyDescent="0.3">
      <c r="A80" s="44"/>
      <c r="B80" s="45"/>
      <c r="C80" s="45"/>
      <c r="D80" s="46"/>
      <c r="E80" s="45"/>
    </row>
    <row r="81" spans="1:8" customFormat="1" ht="15.75" thickBot="1" x14ac:dyDescent="0.3">
      <c r="B81" s="37" t="s">
        <v>204</v>
      </c>
      <c r="C81" s="38">
        <v>45078</v>
      </c>
      <c r="D81" s="35"/>
      <c r="E81" s="39"/>
    </row>
    <row r="82" spans="1:8" customFormat="1" x14ac:dyDescent="0.25">
      <c r="B82" s="55" t="s">
        <v>53</v>
      </c>
      <c r="C82" s="40">
        <v>884</v>
      </c>
      <c r="D82" s="122"/>
      <c r="E82" s="123"/>
      <c r="F82" s="121"/>
    </row>
    <row r="83" spans="1:8" customFormat="1" x14ac:dyDescent="0.25">
      <c r="B83" s="56" t="s">
        <v>7</v>
      </c>
      <c r="C83" s="41">
        <v>2045</v>
      </c>
      <c r="D83" s="35"/>
      <c r="E83" s="39"/>
    </row>
    <row r="84" spans="1:8" customFormat="1" x14ac:dyDescent="0.25">
      <c r="B84" s="56" t="s">
        <v>30</v>
      </c>
      <c r="C84" s="41">
        <v>2045</v>
      </c>
      <c r="D84" s="35"/>
      <c r="E84" s="39"/>
    </row>
    <row r="85" spans="1:8" customFormat="1" x14ac:dyDescent="0.25">
      <c r="B85" s="56" t="s">
        <v>11</v>
      </c>
      <c r="C85" s="41">
        <v>1140</v>
      </c>
      <c r="D85" s="35"/>
      <c r="E85" s="39"/>
    </row>
    <row r="86" spans="1:8" customFormat="1" x14ac:dyDescent="0.25">
      <c r="B86" s="57" t="s">
        <v>16</v>
      </c>
      <c r="C86" s="41">
        <v>1275</v>
      </c>
      <c r="D86" s="35"/>
      <c r="E86" s="39"/>
      <c r="G86" s="70"/>
    </row>
    <row r="87" spans="1:8" customFormat="1" x14ac:dyDescent="0.25">
      <c r="B87" s="57" t="s">
        <v>21</v>
      </c>
      <c r="C87" s="41">
        <v>2107</v>
      </c>
      <c r="D87" s="35"/>
      <c r="E87" s="39"/>
    </row>
    <row r="88" spans="1:8" customFormat="1" x14ac:dyDescent="0.25">
      <c r="B88" s="57" t="s">
        <v>15</v>
      </c>
      <c r="C88" s="41">
        <v>1314</v>
      </c>
      <c r="D88" s="35"/>
      <c r="E88" s="39"/>
    </row>
    <row r="89" spans="1:8" customFormat="1" x14ac:dyDescent="0.25">
      <c r="B89" s="58" t="s">
        <v>27</v>
      </c>
      <c r="C89" s="41">
        <v>1398</v>
      </c>
      <c r="D89" s="35"/>
      <c r="E89" s="39"/>
    </row>
    <row r="90" spans="1:8" customFormat="1" ht="15.75" thickBot="1" x14ac:dyDescent="0.3">
      <c r="B90" s="105" t="s">
        <v>22</v>
      </c>
      <c r="C90" s="41">
        <v>2046</v>
      </c>
      <c r="D90" s="35"/>
      <c r="E90" s="39"/>
    </row>
    <row r="91" spans="1:8" customFormat="1" ht="15.75" thickBot="1" x14ac:dyDescent="0.3">
      <c r="B91" s="42" t="s">
        <v>59</v>
      </c>
      <c r="C91" s="43">
        <f>SUM(C82:C90)</f>
        <v>14254</v>
      </c>
      <c r="D91" s="35"/>
      <c r="E91" s="39"/>
      <c r="H91" s="70"/>
    </row>
    <row r="92" spans="1:8" x14ac:dyDescent="0.25">
      <c r="A92" s="2"/>
    </row>
    <row r="93" spans="1:8" customFormat="1" x14ac:dyDescent="0.25">
      <c r="A93" s="48" t="s">
        <v>205</v>
      </c>
      <c r="B93" s="49"/>
      <c r="C93" s="49"/>
      <c r="E93" s="33"/>
    </row>
    <row r="94" spans="1:8" customFormat="1" x14ac:dyDescent="0.25">
      <c r="A94" s="48"/>
      <c r="B94" s="49"/>
      <c r="C94" s="49"/>
      <c r="E94" s="33"/>
    </row>
    <row r="95" spans="1:8" customFormat="1" x14ac:dyDescent="0.25">
      <c r="A95" s="48"/>
      <c r="B95" s="49"/>
      <c r="C95" s="49"/>
      <c r="E95" s="33"/>
    </row>
    <row r="96" spans="1:8" customFormat="1" x14ac:dyDescent="0.25">
      <c r="A96" s="48"/>
      <c r="B96" s="49"/>
      <c r="C96" s="49"/>
      <c r="E96" s="33"/>
    </row>
    <row r="97" spans="1:5" customFormat="1" x14ac:dyDescent="0.25">
      <c r="A97" s="48"/>
      <c r="B97" s="49"/>
      <c r="C97" s="49"/>
      <c r="E97" s="33"/>
    </row>
    <row r="98" spans="1:5" customFormat="1" x14ac:dyDescent="0.25">
      <c r="A98" s="48"/>
      <c r="B98" s="50" t="s">
        <v>60</v>
      </c>
      <c r="C98" s="51" t="s">
        <v>61</v>
      </c>
      <c r="E98" s="33"/>
    </row>
    <row r="99" spans="1:5" customFormat="1" x14ac:dyDescent="0.25">
      <c r="A99" s="48"/>
      <c r="B99" s="52" t="s">
        <v>62</v>
      </c>
      <c r="C99" s="53" t="s">
        <v>63</v>
      </c>
      <c r="E99" s="33"/>
    </row>
    <row r="100" spans="1:5" customFormat="1" x14ac:dyDescent="0.25">
      <c r="A100" s="54"/>
      <c r="B100" s="52" t="s">
        <v>64</v>
      </c>
      <c r="C100" s="53" t="s">
        <v>65</v>
      </c>
      <c r="E100" s="33"/>
    </row>
    <row r="101" spans="1:5" x14ac:dyDescent="0.25">
      <c r="A101" s="2"/>
    </row>
  </sheetData>
  <pageMargins left="0.511811024" right="0.511811024" top="0.78740157499999996" bottom="0.78740157499999996" header="0.31496062000000002" footer="0.31496062000000002"/>
  <pageSetup paperSize="9" scale="80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6"/>
  <sheetViews>
    <sheetView topLeftCell="A52" workbookViewId="0">
      <selection activeCell="M11" sqref="M11"/>
    </sheetView>
  </sheetViews>
  <sheetFormatPr defaultRowHeight="15" x14ac:dyDescent="0.25"/>
  <cols>
    <col min="1" max="1" width="10.7109375" style="1" bestFit="1" customWidth="1"/>
    <col min="2" max="2" width="11.85546875" style="4" bestFit="1" customWidth="1"/>
    <col min="3" max="3" width="50.7109375" style="1" bestFit="1" customWidth="1"/>
    <col min="4" max="4" width="51.28515625" style="1" bestFit="1" customWidth="1"/>
    <col min="5" max="6" width="11.28515625" style="3" bestFit="1" customWidth="1"/>
    <col min="7" max="8" width="10.140625" style="1" bestFit="1" customWidth="1"/>
    <col min="9" max="16384" width="9.140625" style="1"/>
  </cols>
  <sheetData>
    <row r="1" spans="1:8" x14ac:dyDescent="0.25">
      <c r="A1"/>
      <c r="B1" s="80"/>
      <c r="C1" s="201" t="s">
        <v>150</v>
      </c>
      <c r="D1" s="201"/>
      <c r="E1" s="70"/>
      <c r="F1" s="70"/>
    </row>
    <row r="2" spans="1:8" x14ac:dyDescent="0.25">
      <c r="A2"/>
      <c r="B2" s="80"/>
      <c r="C2" s="202" t="s">
        <v>206</v>
      </c>
      <c r="D2" s="202"/>
      <c r="E2" s="70"/>
      <c r="F2" s="70"/>
    </row>
    <row r="3" spans="1:8" x14ac:dyDescent="0.25">
      <c r="A3"/>
      <c r="B3" s="80"/>
      <c r="C3" s="203" t="s">
        <v>151</v>
      </c>
      <c r="D3" s="203"/>
      <c r="E3" s="70"/>
      <c r="F3" s="70"/>
    </row>
    <row r="4" spans="1:8" ht="25.5" x14ac:dyDescent="0.25">
      <c r="A4" s="81" t="s">
        <v>152</v>
      </c>
      <c r="B4" s="82" t="s">
        <v>153</v>
      </c>
      <c r="C4" s="83" t="s">
        <v>154</v>
      </c>
      <c r="D4" s="84" t="s">
        <v>155</v>
      </c>
      <c r="E4" s="85" t="s">
        <v>156</v>
      </c>
      <c r="F4" s="85" t="s">
        <v>157</v>
      </c>
    </row>
    <row r="5" spans="1:8" x14ac:dyDescent="0.25">
      <c r="A5" s="104">
        <v>45082</v>
      </c>
      <c r="B5" s="87">
        <v>33</v>
      </c>
      <c r="C5" s="36" t="s">
        <v>144</v>
      </c>
      <c r="D5" s="87" t="s">
        <v>181</v>
      </c>
      <c r="E5" s="116">
        <v>500</v>
      </c>
      <c r="F5" s="118">
        <v>500</v>
      </c>
      <c r="H5" s="3"/>
    </row>
    <row r="6" spans="1:8" x14ac:dyDescent="0.25">
      <c r="A6" s="104">
        <v>45088</v>
      </c>
      <c r="B6" s="87">
        <v>1539</v>
      </c>
      <c r="C6" s="36" t="s">
        <v>147</v>
      </c>
      <c r="D6" s="87" t="s">
        <v>181</v>
      </c>
      <c r="E6" s="116">
        <v>1615</v>
      </c>
      <c r="F6" s="118">
        <v>1615</v>
      </c>
    </row>
    <row r="7" spans="1:8" x14ac:dyDescent="0.25">
      <c r="A7" s="104">
        <v>45084</v>
      </c>
      <c r="B7" s="87">
        <v>5765751</v>
      </c>
      <c r="C7" s="36" t="s">
        <v>148</v>
      </c>
      <c r="D7" s="87" t="s">
        <v>182</v>
      </c>
      <c r="E7" s="116">
        <v>532.79999999999995</v>
      </c>
      <c r="F7" s="118">
        <v>532.79999999999995</v>
      </c>
    </row>
    <row r="8" spans="1:8" x14ac:dyDescent="0.25">
      <c r="A8" s="104">
        <v>45084</v>
      </c>
      <c r="B8" s="87">
        <v>127490072</v>
      </c>
      <c r="C8" s="36" t="s">
        <v>149</v>
      </c>
      <c r="D8" s="87" t="s">
        <v>182</v>
      </c>
      <c r="E8" s="116">
        <v>148.52000000000001</v>
      </c>
      <c r="F8" s="118">
        <v>148.52000000000001</v>
      </c>
    </row>
    <row r="9" spans="1:8" x14ac:dyDescent="0.25">
      <c r="A9" s="104">
        <v>45084</v>
      </c>
      <c r="B9" s="87">
        <v>1307437</v>
      </c>
      <c r="C9" s="36" t="s">
        <v>3</v>
      </c>
      <c r="D9" s="87" t="s">
        <v>182</v>
      </c>
      <c r="E9" s="116">
        <v>911.02</v>
      </c>
      <c r="F9" s="118">
        <v>911.02</v>
      </c>
    </row>
    <row r="10" spans="1:8" x14ac:dyDescent="0.25">
      <c r="A10" s="104">
        <v>45051</v>
      </c>
      <c r="B10" s="87">
        <v>716069</v>
      </c>
      <c r="C10" s="36" t="s">
        <v>145</v>
      </c>
      <c r="D10" s="87" t="s">
        <v>182</v>
      </c>
      <c r="E10" s="116">
        <v>383.16</v>
      </c>
      <c r="F10" s="118">
        <v>383.16</v>
      </c>
    </row>
    <row r="11" spans="1:8" x14ac:dyDescent="0.25">
      <c r="A11" s="104">
        <v>45084</v>
      </c>
      <c r="B11" s="87">
        <v>18679</v>
      </c>
      <c r="C11" s="36" t="s">
        <v>208</v>
      </c>
      <c r="D11" s="87" t="s">
        <v>182</v>
      </c>
      <c r="E11" s="116">
        <v>135</v>
      </c>
      <c r="F11" s="118">
        <v>135</v>
      </c>
    </row>
    <row r="12" spans="1:8" x14ac:dyDescent="0.25">
      <c r="A12" s="104">
        <v>45084</v>
      </c>
      <c r="B12" s="103">
        <v>722197</v>
      </c>
      <c r="C12" s="36" t="s">
        <v>146</v>
      </c>
      <c r="D12" s="87" t="s">
        <v>181</v>
      </c>
      <c r="E12" s="124">
        <v>139.46</v>
      </c>
      <c r="F12" s="125">
        <v>72.209999999999994</v>
      </c>
      <c r="G12" s="3"/>
    </row>
    <row r="13" spans="1:8" x14ac:dyDescent="0.25">
      <c r="A13" s="104">
        <v>45107</v>
      </c>
      <c r="B13" s="119"/>
      <c r="C13" s="36" t="s">
        <v>143</v>
      </c>
      <c r="D13" s="87" t="s">
        <v>182</v>
      </c>
      <c r="E13" s="116">
        <v>10100.86</v>
      </c>
      <c r="F13" s="118">
        <v>10100.86</v>
      </c>
    </row>
    <row r="14" spans="1:8" x14ac:dyDescent="0.25">
      <c r="A14" s="104">
        <v>45107</v>
      </c>
      <c r="B14" s="130">
        <v>23772</v>
      </c>
      <c r="C14" s="36" t="s">
        <v>207</v>
      </c>
      <c r="D14" s="87" t="s">
        <v>182</v>
      </c>
      <c r="E14" s="116">
        <v>8408.14</v>
      </c>
      <c r="F14" s="116">
        <v>8408.14</v>
      </c>
    </row>
    <row r="15" spans="1:8" x14ac:dyDescent="0.25">
      <c r="A15" s="104">
        <v>45107</v>
      </c>
      <c r="B15" s="111"/>
      <c r="C15" s="27" t="s">
        <v>53</v>
      </c>
      <c r="D15" s="114" t="s">
        <v>165</v>
      </c>
      <c r="E15" s="117">
        <v>1767.65</v>
      </c>
      <c r="F15" s="117">
        <v>1767.65</v>
      </c>
    </row>
    <row r="16" spans="1:8" x14ac:dyDescent="0.25">
      <c r="A16" s="104">
        <v>45107</v>
      </c>
      <c r="B16" s="111"/>
      <c r="C16" s="112" t="s">
        <v>7</v>
      </c>
      <c r="D16" s="113" t="s">
        <v>166</v>
      </c>
      <c r="E16" s="117">
        <v>4089.73</v>
      </c>
      <c r="F16" s="117">
        <v>4089.73</v>
      </c>
    </row>
    <row r="17" spans="1:6" x14ac:dyDescent="0.25">
      <c r="A17" s="104">
        <v>45107</v>
      </c>
      <c r="B17" s="111"/>
      <c r="C17" s="112" t="s">
        <v>13</v>
      </c>
      <c r="D17" s="113" t="s">
        <v>167</v>
      </c>
      <c r="E17" s="117">
        <v>1781.04</v>
      </c>
      <c r="F17" s="117">
        <v>1781.04</v>
      </c>
    </row>
    <row r="18" spans="1:6" x14ac:dyDescent="0.25">
      <c r="A18" s="104">
        <v>45107</v>
      </c>
      <c r="B18" s="111"/>
      <c r="C18" s="112" t="s">
        <v>10</v>
      </c>
      <c r="D18" s="113" t="s">
        <v>167</v>
      </c>
      <c r="E18" s="117">
        <v>3582.36</v>
      </c>
      <c r="F18" s="117">
        <v>3582.36</v>
      </c>
    </row>
    <row r="19" spans="1:6" x14ac:dyDescent="0.25">
      <c r="A19" s="104">
        <v>45107</v>
      </c>
      <c r="B19" s="111"/>
      <c r="C19" s="112" t="s">
        <v>30</v>
      </c>
      <c r="D19" s="114" t="s">
        <v>168</v>
      </c>
      <c r="E19" s="117">
        <v>4090.21</v>
      </c>
      <c r="F19" s="117">
        <v>4090.21</v>
      </c>
    </row>
    <row r="20" spans="1:6" x14ac:dyDescent="0.25">
      <c r="A20" s="104">
        <v>45107</v>
      </c>
      <c r="B20" s="111"/>
      <c r="C20" s="112" t="s">
        <v>11</v>
      </c>
      <c r="D20" s="113" t="s">
        <v>169</v>
      </c>
      <c r="E20" s="117">
        <v>2044.4</v>
      </c>
      <c r="F20" s="117">
        <v>2044.4</v>
      </c>
    </row>
    <row r="21" spans="1:6" x14ac:dyDescent="0.25">
      <c r="A21" s="104">
        <v>45107</v>
      </c>
      <c r="B21" s="111"/>
      <c r="C21" s="112" t="s">
        <v>23</v>
      </c>
      <c r="D21" s="113" t="s">
        <v>167</v>
      </c>
      <c r="E21" s="117">
        <v>1781.86</v>
      </c>
      <c r="F21" s="117">
        <v>1781.86</v>
      </c>
    </row>
    <row r="22" spans="1:6" x14ac:dyDescent="0.25">
      <c r="A22" s="104">
        <v>45107</v>
      </c>
      <c r="B22" s="111"/>
      <c r="C22" s="27" t="s">
        <v>1</v>
      </c>
      <c r="D22" s="114" t="s">
        <v>170</v>
      </c>
      <c r="E22" s="117">
        <v>2847.59</v>
      </c>
      <c r="F22" s="117">
        <v>2847.59</v>
      </c>
    </row>
    <row r="23" spans="1:6" x14ac:dyDescent="0.25">
      <c r="A23" s="104">
        <v>45107</v>
      </c>
      <c r="B23" s="111"/>
      <c r="C23" s="27" t="s">
        <v>16</v>
      </c>
      <c r="D23" s="115" t="s">
        <v>171</v>
      </c>
      <c r="E23" s="117">
        <v>2550.0700000000002</v>
      </c>
      <c r="F23" s="117">
        <v>2550.0700000000002</v>
      </c>
    </row>
    <row r="24" spans="1:6" x14ac:dyDescent="0.25">
      <c r="A24" s="104">
        <v>45107</v>
      </c>
      <c r="B24" s="111"/>
      <c r="C24" s="27" t="s">
        <v>21</v>
      </c>
      <c r="D24" s="114" t="s">
        <v>172</v>
      </c>
      <c r="E24" s="117">
        <v>4213.68</v>
      </c>
      <c r="F24" s="117">
        <v>4213.68</v>
      </c>
    </row>
    <row r="25" spans="1:6" x14ac:dyDescent="0.25">
      <c r="A25" s="104">
        <v>45107</v>
      </c>
      <c r="B25" s="111"/>
      <c r="C25" s="27" t="s">
        <v>29</v>
      </c>
      <c r="D25" s="114" t="s">
        <v>170</v>
      </c>
      <c r="E25" s="117">
        <v>3124.44</v>
      </c>
      <c r="F25" s="117">
        <v>3124.44</v>
      </c>
    </row>
    <row r="26" spans="1:6" x14ac:dyDescent="0.25">
      <c r="A26" s="104">
        <v>45107</v>
      </c>
      <c r="B26" s="111"/>
      <c r="C26" s="27" t="s">
        <v>5</v>
      </c>
      <c r="D26" s="114" t="s">
        <v>167</v>
      </c>
      <c r="E26" s="117">
        <v>3180.77</v>
      </c>
      <c r="F26" s="117">
        <v>3180.77</v>
      </c>
    </row>
    <row r="27" spans="1:6" x14ac:dyDescent="0.25">
      <c r="A27" s="104">
        <v>45107</v>
      </c>
      <c r="B27" s="111"/>
      <c r="C27" s="27" t="s">
        <v>54</v>
      </c>
      <c r="D27" s="113" t="s">
        <v>167</v>
      </c>
      <c r="E27" s="117">
        <v>2374.8200000000002</v>
      </c>
      <c r="F27" s="117">
        <v>2374.8200000000002</v>
      </c>
    </row>
    <row r="28" spans="1:6" x14ac:dyDescent="0.25">
      <c r="A28" s="104">
        <v>45107</v>
      </c>
      <c r="B28" s="111"/>
      <c r="C28" s="27" t="s">
        <v>55</v>
      </c>
      <c r="D28" s="114" t="s">
        <v>170</v>
      </c>
      <c r="E28" s="117">
        <v>2878.8</v>
      </c>
      <c r="F28" s="117">
        <v>2878.8</v>
      </c>
    </row>
    <row r="29" spans="1:6" x14ac:dyDescent="0.25">
      <c r="A29" s="104">
        <v>45107</v>
      </c>
      <c r="B29" s="111"/>
      <c r="C29" s="27" t="s">
        <v>20</v>
      </c>
      <c r="D29" s="114" t="s">
        <v>170</v>
      </c>
      <c r="E29" s="117">
        <v>2568.9299999999998</v>
      </c>
      <c r="F29" s="117">
        <v>2568.9299999999998</v>
      </c>
    </row>
    <row r="30" spans="1:6" x14ac:dyDescent="0.25">
      <c r="A30" s="104">
        <v>45107</v>
      </c>
      <c r="B30" s="111"/>
      <c r="C30" s="27" t="s">
        <v>164</v>
      </c>
      <c r="D30" s="114" t="s">
        <v>173</v>
      </c>
      <c r="E30" s="117">
        <v>5182.12</v>
      </c>
      <c r="F30" s="117">
        <v>5182.12</v>
      </c>
    </row>
    <row r="31" spans="1:6" x14ac:dyDescent="0.25">
      <c r="A31" s="104">
        <v>45107</v>
      </c>
      <c r="B31" s="111"/>
      <c r="C31" s="27" t="s">
        <v>8</v>
      </c>
      <c r="D31" s="114" t="s">
        <v>167</v>
      </c>
      <c r="E31" s="117">
        <v>1941.06</v>
      </c>
      <c r="F31" s="117">
        <v>1941.06</v>
      </c>
    </row>
    <row r="32" spans="1:6" x14ac:dyDescent="0.25">
      <c r="A32" s="104">
        <v>45107</v>
      </c>
      <c r="B32" s="111"/>
      <c r="C32" s="27" t="s">
        <v>28</v>
      </c>
      <c r="D32" s="114" t="s">
        <v>167</v>
      </c>
      <c r="E32" s="117">
        <v>2354.85</v>
      </c>
      <c r="F32" s="117">
        <v>2354.85</v>
      </c>
    </row>
    <row r="33" spans="1:9" x14ac:dyDescent="0.25">
      <c r="A33" s="104">
        <v>45107</v>
      </c>
      <c r="B33" s="111"/>
      <c r="C33" s="27" t="s">
        <v>14</v>
      </c>
      <c r="D33" s="114" t="s">
        <v>167</v>
      </c>
      <c r="E33" s="117">
        <v>2380.71</v>
      </c>
      <c r="F33" s="117">
        <v>2380.71</v>
      </c>
    </row>
    <row r="34" spans="1:9" x14ac:dyDescent="0.25">
      <c r="A34" s="104">
        <v>45107</v>
      </c>
      <c r="B34" s="111"/>
      <c r="C34" s="27" t="s">
        <v>26</v>
      </c>
      <c r="D34" s="114" t="s">
        <v>174</v>
      </c>
      <c r="E34" s="117">
        <v>4088.21</v>
      </c>
      <c r="F34" s="117">
        <v>4088.21</v>
      </c>
    </row>
    <row r="35" spans="1:9" x14ac:dyDescent="0.25">
      <c r="A35" s="104">
        <v>45107</v>
      </c>
      <c r="B35" s="111"/>
      <c r="C35" s="27" t="s">
        <v>9</v>
      </c>
      <c r="D35" s="114" t="s">
        <v>167</v>
      </c>
      <c r="E35" s="117">
        <v>1871.4</v>
      </c>
      <c r="F35" s="117">
        <v>1871.4</v>
      </c>
    </row>
    <row r="36" spans="1:9" x14ac:dyDescent="0.25">
      <c r="A36" s="104">
        <v>45107</v>
      </c>
      <c r="B36" s="111"/>
      <c r="C36" s="27" t="s">
        <v>18</v>
      </c>
      <c r="D36" s="114" t="s">
        <v>170</v>
      </c>
      <c r="E36" s="117">
        <v>2898.64</v>
      </c>
      <c r="F36" s="117">
        <v>2898.64</v>
      </c>
    </row>
    <row r="37" spans="1:9" x14ac:dyDescent="0.25">
      <c r="A37" s="104">
        <v>45107</v>
      </c>
      <c r="B37" s="111"/>
      <c r="C37" s="27" t="s">
        <v>15</v>
      </c>
      <c r="D37" s="114" t="s">
        <v>174</v>
      </c>
      <c r="E37" s="117">
        <v>2628.83</v>
      </c>
      <c r="F37" s="117">
        <v>2628.83</v>
      </c>
    </row>
    <row r="38" spans="1:9" x14ac:dyDescent="0.25">
      <c r="A38" s="104">
        <v>45107</v>
      </c>
      <c r="B38" s="111"/>
      <c r="C38" s="27" t="s">
        <v>17</v>
      </c>
      <c r="D38" s="114" t="s">
        <v>175</v>
      </c>
      <c r="E38" s="117">
        <v>5308.56</v>
      </c>
      <c r="F38" s="117">
        <v>5308.56</v>
      </c>
    </row>
    <row r="39" spans="1:9" x14ac:dyDescent="0.25">
      <c r="A39" s="104">
        <v>45107</v>
      </c>
      <c r="B39" s="111"/>
      <c r="C39" s="27" t="s">
        <v>19</v>
      </c>
      <c r="D39" s="114" t="s">
        <v>176</v>
      </c>
      <c r="E39" s="117">
        <v>7036.57</v>
      </c>
      <c r="F39" s="117">
        <v>7036.57</v>
      </c>
    </row>
    <row r="40" spans="1:9" x14ac:dyDescent="0.25">
      <c r="A40" s="104">
        <v>45107</v>
      </c>
      <c r="B40" s="111"/>
      <c r="C40" s="27" t="s">
        <v>6</v>
      </c>
      <c r="D40" s="114" t="s">
        <v>167</v>
      </c>
      <c r="E40" s="117">
        <v>2026.38</v>
      </c>
      <c r="F40" s="117">
        <v>2026.38</v>
      </c>
    </row>
    <row r="41" spans="1:9" x14ac:dyDescent="0.25">
      <c r="A41" s="104">
        <v>45107</v>
      </c>
      <c r="B41" s="111"/>
      <c r="C41" s="27" t="s">
        <v>27</v>
      </c>
      <c r="D41" s="114" t="s">
        <v>177</v>
      </c>
      <c r="E41" s="117">
        <v>2795.4</v>
      </c>
      <c r="F41" s="117">
        <v>2795.4</v>
      </c>
    </row>
    <row r="42" spans="1:9" x14ac:dyDescent="0.25">
      <c r="A42" s="104">
        <v>45107</v>
      </c>
      <c r="B42" s="111"/>
      <c r="C42" s="27" t="s">
        <v>56</v>
      </c>
      <c r="D42" s="114" t="s">
        <v>178</v>
      </c>
      <c r="E42" s="117">
        <v>3130.48</v>
      </c>
      <c r="F42" s="117">
        <v>3130.48</v>
      </c>
    </row>
    <row r="43" spans="1:9" x14ac:dyDescent="0.25">
      <c r="A43" s="104">
        <v>45107</v>
      </c>
      <c r="B43" s="111"/>
      <c r="C43" s="27" t="s">
        <v>57</v>
      </c>
      <c r="D43" s="114" t="s">
        <v>167</v>
      </c>
      <c r="E43" s="117">
        <v>1781.35</v>
      </c>
      <c r="F43" s="117">
        <v>1781.35</v>
      </c>
    </row>
    <row r="44" spans="1:9" x14ac:dyDescent="0.25">
      <c r="A44" s="104">
        <v>45107</v>
      </c>
      <c r="B44" s="111"/>
      <c r="C44" s="27" t="s">
        <v>25</v>
      </c>
      <c r="D44" s="114" t="s">
        <v>179</v>
      </c>
      <c r="E44" s="127">
        <v>23344.89</v>
      </c>
      <c r="F44" s="127">
        <v>22343.54</v>
      </c>
      <c r="G44" s="126"/>
      <c r="H44" s="3"/>
      <c r="I44" s="3"/>
    </row>
    <row r="45" spans="1:9" x14ac:dyDescent="0.25">
      <c r="A45" s="104">
        <v>45107</v>
      </c>
      <c r="B45" s="111"/>
      <c r="C45" s="36" t="s">
        <v>2</v>
      </c>
      <c r="D45" s="115" t="s">
        <v>167</v>
      </c>
      <c r="E45" s="117">
        <v>2245.1999999999998</v>
      </c>
      <c r="F45" s="117">
        <v>2245.1999999999998</v>
      </c>
    </row>
    <row r="46" spans="1:9" x14ac:dyDescent="0.25">
      <c r="A46" s="104">
        <v>45107</v>
      </c>
      <c r="B46" s="111"/>
      <c r="C46" s="36" t="s">
        <v>22</v>
      </c>
      <c r="D46" s="115" t="s">
        <v>180</v>
      </c>
      <c r="E46" s="117">
        <v>4090.67</v>
      </c>
      <c r="F46" s="117">
        <v>4090.67</v>
      </c>
    </row>
    <row r="47" spans="1:9" x14ac:dyDescent="0.25">
      <c r="A47" s="104">
        <v>45107</v>
      </c>
      <c r="B47" s="111"/>
      <c r="C47" s="27" t="s">
        <v>12</v>
      </c>
      <c r="D47" s="114" t="s">
        <v>170</v>
      </c>
      <c r="E47" s="117">
        <v>2473.36</v>
      </c>
      <c r="F47" s="117">
        <v>2473.36</v>
      </c>
    </row>
    <row r="48" spans="1:9" x14ac:dyDescent="0.25">
      <c r="A48" s="104">
        <v>45107</v>
      </c>
      <c r="B48" s="111"/>
      <c r="C48" s="36" t="s">
        <v>0</v>
      </c>
      <c r="D48" s="115" t="s">
        <v>167</v>
      </c>
      <c r="E48" s="117">
        <v>2335.0300000000002</v>
      </c>
      <c r="F48" s="117">
        <v>2335.0300000000002</v>
      </c>
    </row>
    <row r="49" spans="1:7" x14ac:dyDescent="0.25">
      <c r="A49" s="104">
        <v>45107</v>
      </c>
      <c r="B49" s="111"/>
      <c r="C49" s="36" t="s">
        <v>24</v>
      </c>
      <c r="D49" s="115" t="s">
        <v>167</v>
      </c>
      <c r="E49" s="117">
        <v>2268.06</v>
      </c>
      <c r="F49" s="117">
        <v>2268.06</v>
      </c>
    </row>
    <row r="50" spans="1:7" x14ac:dyDescent="0.25">
      <c r="A50" s="104">
        <v>45107</v>
      </c>
      <c r="B50" s="111"/>
      <c r="C50" s="36" t="s">
        <v>4</v>
      </c>
      <c r="D50" s="115" t="s">
        <v>167</v>
      </c>
      <c r="E50" s="117">
        <v>2249.94</v>
      </c>
      <c r="F50" s="117">
        <v>2249.94</v>
      </c>
    </row>
    <row r="51" spans="1:7" x14ac:dyDescent="0.25">
      <c r="A51" s="104">
        <v>45107</v>
      </c>
      <c r="B51" s="111"/>
      <c r="C51" s="36" t="s">
        <v>58</v>
      </c>
      <c r="D51" s="115" t="s">
        <v>167</v>
      </c>
      <c r="E51" s="117">
        <v>2711.36</v>
      </c>
      <c r="F51" s="117">
        <v>2711.36</v>
      </c>
    </row>
    <row r="52" spans="1:7" x14ac:dyDescent="0.25">
      <c r="A52" s="104">
        <v>45107</v>
      </c>
      <c r="B52" s="111"/>
      <c r="C52" s="112" t="s">
        <v>53</v>
      </c>
      <c r="D52" s="113" t="s">
        <v>165</v>
      </c>
      <c r="E52" s="127">
        <v>884</v>
      </c>
      <c r="F52" s="127">
        <v>884</v>
      </c>
      <c r="G52" s="3"/>
    </row>
    <row r="53" spans="1:7" x14ac:dyDescent="0.25">
      <c r="A53" s="104">
        <v>45107</v>
      </c>
      <c r="B53" s="111"/>
      <c r="C53" s="112" t="s">
        <v>7</v>
      </c>
      <c r="D53" s="113" t="s">
        <v>166</v>
      </c>
      <c r="E53" s="117">
        <v>2045</v>
      </c>
      <c r="F53" s="117">
        <v>2045</v>
      </c>
      <c r="G53" s="3"/>
    </row>
    <row r="54" spans="1:7" x14ac:dyDescent="0.25">
      <c r="A54" s="104">
        <v>45107</v>
      </c>
      <c r="B54" s="111"/>
      <c r="C54" s="112" t="s">
        <v>30</v>
      </c>
      <c r="D54" s="114" t="s">
        <v>168</v>
      </c>
      <c r="E54" s="117">
        <v>2045</v>
      </c>
      <c r="F54" s="117">
        <v>2045</v>
      </c>
    </row>
    <row r="55" spans="1:7" x14ac:dyDescent="0.25">
      <c r="A55" s="104">
        <v>45107</v>
      </c>
      <c r="B55" s="111"/>
      <c r="C55" s="112" t="s">
        <v>11</v>
      </c>
      <c r="D55" s="113" t="s">
        <v>169</v>
      </c>
      <c r="E55" s="117">
        <v>1140</v>
      </c>
      <c r="F55" s="117">
        <v>1140</v>
      </c>
    </row>
    <row r="56" spans="1:7" x14ac:dyDescent="0.25">
      <c r="A56" s="104">
        <v>45107</v>
      </c>
      <c r="B56" s="111"/>
      <c r="C56" s="27" t="s">
        <v>16</v>
      </c>
      <c r="D56" s="115" t="s">
        <v>171</v>
      </c>
      <c r="E56" s="117">
        <v>1275</v>
      </c>
      <c r="F56" s="117">
        <v>1275</v>
      </c>
    </row>
    <row r="57" spans="1:7" x14ac:dyDescent="0.25">
      <c r="A57" s="104">
        <v>45107</v>
      </c>
      <c r="B57" s="111"/>
      <c r="C57" s="27" t="s">
        <v>21</v>
      </c>
      <c r="D57" s="114" t="s">
        <v>172</v>
      </c>
      <c r="E57" s="117">
        <v>2107</v>
      </c>
      <c r="F57" s="117">
        <v>2107</v>
      </c>
    </row>
    <row r="58" spans="1:7" x14ac:dyDescent="0.25">
      <c r="A58" s="104">
        <v>45107</v>
      </c>
      <c r="B58" s="111"/>
      <c r="C58" s="27" t="s">
        <v>15</v>
      </c>
      <c r="D58" s="114" t="s">
        <v>174</v>
      </c>
      <c r="E58" s="117">
        <v>1314</v>
      </c>
      <c r="F58" s="117">
        <v>1314</v>
      </c>
    </row>
    <row r="59" spans="1:7" x14ac:dyDescent="0.25">
      <c r="A59" s="104">
        <v>45107</v>
      </c>
      <c r="B59" s="111"/>
      <c r="C59" s="27" t="s">
        <v>27</v>
      </c>
      <c r="D59" s="114" t="s">
        <v>177</v>
      </c>
      <c r="E59" s="117">
        <v>1398</v>
      </c>
      <c r="F59" s="117">
        <v>1398</v>
      </c>
    </row>
    <row r="60" spans="1:7" x14ac:dyDescent="0.25">
      <c r="A60" s="104">
        <v>45107</v>
      </c>
      <c r="B60" s="111"/>
      <c r="C60" s="36" t="s">
        <v>22</v>
      </c>
      <c r="D60" s="115" t="s">
        <v>180</v>
      </c>
      <c r="E60" s="117">
        <v>2046</v>
      </c>
      <c r="F60" s="117">
        <v>2046</v>
      </c>
    </row>
    <row r="61" spans="1:7" customFormat="1" x14ac:dyDescent="0.25">
      <c r="A61" s="86"/>
      <c r="B61" s="87"/>
      <c r="C61" s="88"/>
      <c r="D61" s="88"/>
      <c r="E61" s="116">
        <f>SUM(E5:E60)</f>
        <v>167147.38</v>
      </c>
      <c r="F61" s="89">
        <f>SUM(F5:F60)</f>
        <v>166078.78</v>
      </c>
    </row>
    <row r="62" spans="1:7" customFormat="1" x14ac:dyDescent="0.25">
      <c r="A62" s="90" t="s">
        <v>158</v>
      </c>
      <c r="B62" s="91"/>
      <c r="C62" s="1"/>
      <c r="D62" s="92">
        <f>COUNT(A5:A60)</f>
        <v>56</v>
      </c>
      <c r="E62" s="70"/>
      <c r="F62" s="70"/>
    </row>
    <row r="63" spans="1:7" customFormat="1" x14ac:dyDescent="0.25">
      <c r="A63" s="93" t="s">
        <v>159</v>
      </c>
      <c r="B63" s="91"/>
      <c r="C63" s="1"/>
      <c r="D63" s="94">
        <f>E61</f>
        <v>167147.38</v>
      </c>
      <c r="E63" s="70"/>
      <c r="F63" s="70"/>
    </row>
    <row r="64" spans="1:7" customFormat="1" x14ac:dyDescent="0.25">
      <c r="A64" s="93" t="s">
        <v>160</v>
      </c>
      <c r="B64" s="91"/>
      <c r="C64" s="1"/>
      <c r="D64" s="94">
        <f>F61</f>
        <v>166078.78</v>
      </c>
      <c r="E64" s="70"/>
      <c r="F64" s="128"/>
      <c r="G64" s="128"/>
    </row>
    <row r="65" spans="1:8" customFormat="1" x14ac:dyDescent="0.25">
      <c r="A65" s="1"/>
      <c r="B65" s="91"/>
      <c r="C65" s="1"/>
      <c r="D65" s="3"/>
      <c r="E65" s="70"/>
      <c r="F65" s="70"/>
    </row>
    <row r="66" spans="1:8" customFormat="1" x14ac:dyDescent="0.25">
      <c r="A66" s="95" t="s">
        <v>161</v>
      </c>
      <c r="B66" s="96"/>
      <c r="C66" s="97"/>
      <c r="D66" s="98"/>
      <c r="H66" s="70"/>
    </row>
    <row r="67" spans="1:8" customFormat="1" x14ac:dyDescent="0.25">
      <c r="A67" s="95" t="s">
        <v>162</v>
      </c>
      <c r="B67" s="96"/>
      <c r="C67" s="97"/>
      <c r="D67" s="98"/>
      <c r="G67" s="70"/>
      <c r="H67" s="70"/>
    </row>
    <row r="68" spans="1:8" customFormat="1" x14ac:dyDescent="0.25">
      <c r="A68" s="95" t="s">
        <v>163</v>
      </c>
      <c r="B68" s="96"/>
      <c r="C68" s="97"/>
      <c r="D68" s="98"/>
    </row>
    <row r="69" spans="1:8" customFormat="1" x14ac:dyDescent="0.25">
      <c r="A69" s="95"/>
      <c r="B69" s="96"/>
      <c r="C69" s="97"/>
      <c r="D69" s="98"/>
    </row>
    <row r="70" spans="1:8" customFormat="1" x14ac:dyDescent="0.25">
      <c r="A70" s="99" t="s">
        <v>205</v>
      </c>
      <c r="B70" s="100"/>
      <c r="C70" s="49"/>
      <c r="D70" s="49"/>
    </row>
    <row r="71" spans="1:8" customFormat="1" x14ac:dyDescent="0.25">
      <c r="A71" s="99"/>
      <c r="B71" s="100"/>
      <c r="C71" s="49"/>
      <c r="D71" s="49"/>
    </row>
    <row r="72" spans="1:8" customFormat="1" x14ac:dyDescent="0.25">
      <c r="A72" s="99"/>
      <c r="B72" s="100"/>
      <c r="C72" s="49"/>
      <c r="D72" s="49"/>
    </row>
    <row r="73" spans="1:8" customFormat="1" x14ac:dyDescent="0.25">
      <c r="A73" s="99"/>
      <c r="B73" s="100"/>
      <c r="C73" s="49"/>
      <c r="D73" s="49"/>
    </row>
    <row r="74" spans="1:8" customFormat="1" x14ac:dyDescent="0.25">
      <c r="A74" s="101"/>
      <c r="B74" s="50" t="s">
        <v>60</v>
      </c>
      <c r="C74" s="102"/>
      <c r="D74" s="51" t="s">
        <v>61</v>
      </c>
      <c r="F74" s="33"/>
    </row>
    <row r="75" spans="1:8" customFormat="1" x14ac:dyDescent="0.25">
      <c r="A75" s="49"/>
      <c r="B75" s="52" t="s">
        <v>62</v>
      </c>
      <c r="C75" s="102"/>
      <c r="D75" s="53" t="s">
        <v>63</v>
      </c>
      <c r="F75" s="33"/>
    </row>
    <row r="76" spans="1:8" x14ac:dyDescent="0.25">
      <c r="A76"/>
      <c r="B76" s="52" t="s">
        <v>64</v>
      </c>
      <c r="C76"/>
      <c r="D76" s="53" t="s">
        <v>65</v>
      </c>
      <c r="E76"/>
      <c r="F76" s="33"/>
    </row>
  </sheetData>
  <mergeCells count="3">
    <mergeCell ref="C1:D1"/>
    <mergeCell ref="C2:D2"/>
    <mergeCell ref="C3:D3"/>
  </mergeCells>
  <pageMargins left="0.511811024" right="0.511811024" top="0.78740157499999996" bottom="0.78740157499999996" header="0.31496062000000002" footer="0.31496062000000002"/>
  <pageSetup paperSize="9" scale="62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Anexo 10 Municipal</vt:lpstr>
      <vt:lpstr>Anexo 10 Federal</vt:lpstr>
      <vt:lpstr>Anexo III </vt:lpstr>
      <vt:lpstr>Anexo II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Gilberto</dc:creator>
  <cp:lastModifiedBy>Gilberto</cp:lastModifiedBy>
  <cp:lastPrinted>2023-06-02T12:46:03Z</cp:lastPrinted>
  <dcterms:created xsi:type="dcterms:W3CDTF">2023-05-26T12:19:12Z</dcterms:created>
  <dcterms:modified xsi:type="dcterms:W3CDTF">2023-07-11T17:55:01Z</dcterms:modified>
</cp:coreProperties>
</file>