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SOURARIA\Casa de Nazaré\Tribunal\Transparência\Prestação de Contas\2023\05\"/>
    </mc:Choice>
  </mc:AlternateContent>
  <bookViews>
    <workbookView xWindow="0" yWindow="0" windowWidth="24000" windowHeight="9600"/>
  </bookViews>
  <sheets>
    <sheet name="Anexo 10 Municipal" sheetId="2" r:id="rId1"/>
    <sheet name="Anexo III " sheetId="3" r:id="rId2"/>
    <sheet name="Anexo II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7" l="1"/>
  <c r="F83" i="7"/>
  <c r="D86" i="7" s="1"/>
  <c r="E83" i="7"/>
  <c r="D85" i="7" s="1"/>
  <c r="C98" i="3" l="1"/>
  <c r="E15" i="3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J84" i="2"/>
  <c r="E84" i="2"/>
  <c r="C84" i="2"/>
  <c r="G83" i="2"/>
  <c r="I83" i="2" s="1"/>
  <c r="I82" i="2"/>
  <c r="G82" i="2"/>
  <c r="G81" i="2"/>
  <c r="I81" i="2" s="1"/>
  <c r="G80" i="2"/>
  <c r="I80" i="2" s="1"/>
  <c r="G79" i="2"/>
  <c r="I79" i="2" s="1"/>
  <c r="G78" i="2"/>
  <c r="I78" i="2" s="1"/>
  <c r="A76" i="2"/>
  <c r="I40" i="2"/>
  <c r="I42" i="2" s="1"/>
  <c r="H94" i="2" s="1"/>
  <c r="I37" i="2"/>
  <c r="I84" i="2" l="1"/>
  <c r="H95" i="2" s="1"/>
  <c r="H96" i="2" s="1"/>
  <c r="H98" i="2" s="1"/>
  <c r="G84" i="2"/>
</calcChain>
</file>

<file path=xl/sharedStrings.xml><?xml version="1.0" encoding="utf-8"?>
<sst xmlns="http://schemas.openxmlformats.org/spreadsheetml/2006/main" count="384" uniqueCount="259">
  <si>
    <t>Roseli Augusta Marques Muniz</t>
  </si>
  <si>
    <t>Daniel Coimbra</t>
  </si>
  <si>
    <t>Centro Automotivo Super 900 Ltda</t>
  </si>
  <si>
    <t>Raquel Ramos da Silva Santos</t>
  </si>
  <si>
    <t>Viação Itupeva Ltda</t>
  </si>
  <si>
    <t>Transurb Transportes  Urbanos de Jundiaí Ltda</t>
  </si>
  <si>
    <t>Claro S A</t>
  </si>
  <si>
    <t>Simone Alves do Nascimento</t>
  </si>
  <si>
    <t>Elenilda Americo dos Santos</t>
  </si>
  <si>
    <t>Maria Aparecida Fernandes Garcia</t>
  </si>
  <si>
    <t>Amanda de Almeida</t>
  </si>
  <si>
    <t>Givonete Alves do Nascimento</t>
  </si>
  <si>
    <t>Ketisley Sandra da Silva</t>
  </si>
  <si>
    <t>Ana Claudia Maria da Silva</t>
  </si>
  <si>
    <t>Crislene Lucia Bernabé da Silva</t>
  </si>
  <si>
    <t>Rene Augusto da Silva</t>
  </si>
  <si>
    <t>Ana Claudia de Oliveira</t>
  </si>
  <si>
    <t>Juliana Alves de Brito</t>
  </si>
  <si>
    <t>Marcio Luciano de Melo</t>
  </si>
  <si>
    <t>Daniela Cristina do Prado</t>
  </si>
  <si>
    <t>Marcos Romão Dias</t>
  </si>
  <si>
    <t>Kleybson Roberto da Silva Lima</t>
  </si>
  <si>
    <t>Maria Aparecida da Silva</t>
  </si>
  <si>
    <t>Felipe Augusto dos Reis Pinto da Cunha</t>
  </si>
  <si>
    <t>SKY</t>
  </si>
  <si>
    <t>Denise Tealdi</t>
  </si>
  <si>
    <t>Renata Rosa de Moura</t>
  </si>
  <si>
    <t>Cristiane Zerbinatto</t>
  </si>
  <si>
    <t>Sandra Regina Coelho</t>
  </si>
  <si>
    <t>Miriam Aparecida Ruy</t>
  </si>
  <si>
    <t>Jurandir Francisco Maria</t>
  </si>
  <si>
    <t>Maria do Carmo da Silva Fachini</t>
  </si>
  <si>
    <t>Jovelina Maria da Conceição Timoteo</t>
  </si>
  <si>
    <t>Elcio da Silva Pimenta</t>
  </si>
  <si>
    <t>Barbara Guimaraes Ikuhara</t>
  </si>
  <si>
    <t>ANEXO III</t>
  </si>
  <si>
    <t>EXERCICIO 2023</t>
  </si>
  <si>
    <t xml:space="preserve">Órgão Concessor:    </t>
  </si>
  <si>
    <t xml:space="preserve"> Prefeitura do Município de Jundiaí</t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</si>
  <si>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</si>
  <si>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</si>
  <si>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</si>
  <si>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</si>
  <si>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</si>
  <si>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</si>
  <si>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</si>
  <si>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</si>
  <si>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</si>
  <si>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</si>
  <si>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</si>
  <si>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</si>
  <si>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</si>
  <si>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</si>
  <si>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</si>
  <si>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</si>
  <si>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r>
      <t>Entidade:</t>
    </r>
    <r>
      <rPr>
        <sz val="10"/>
        <rFont val="Tahoma"/>
        <family val="2"/>
      </rPr>
      <t xml:space="preserve"> </t>
    </r>
  </si>
  <si>
    <t>Receb Prefeitura/Municipal ref mês 05 -2023 DOC 286492</t>
  </si>
  <si>
    <t>CONCILIAÇÃO MAIO</t>
  </si>
  <si>
    <t>FGTS ref. mês 04/2023</t>
  </si>
  <si>
    <t>Folha Pagto Maria Aparecida da Silva ref. mês 04/2023</t>
  </si>
  <si>
    <t>Telefonica Brasil as ref mês 04/2023 NF 74047</t>
  </si>
  <si>
    <t>Reembolso de Lançamento Indevido - Vivo 74047</t>
  </si>
  <si>
    <t>Ajuste de Lançamento Indevido - Vivo 74047</t>
  </si>
  <si>
    <t>Telefonica Brasil as ref mês 04/2023 NF 391628</t>
  </si>
  <si>
    <t>Centro Automotivo Super 900 Ltda ref mês 05/2023 NF 602154</t>
  </si>
  <si>
    <t>Roldao Auto Serv Com de Alimentos Ltda ref mês 05/2023 NF 6041</t>
  </si>
  <si>
    <t>Roldao Auto Serv Com de Alimentos Ltda ref mês 05/2023 NF 6042</t>
  </si>
  <si>
    <t>J R Martins - ME ref mês 05/2023 NF 873466</t>
  </si>
  <si>
    <t>Organização Contábil Verdi Elite SS EPP ref mês 04/2023 NF 1324</t>
  </si>
  <si>
    <t>Infoqplan Soluções Empresariais Ltda - EPP ref mês 05/2023 NF 6407</t>
  </si>
  <si>
    <t>Juliano P. da Silva ME ref mês 04/2023 NF 4322</t>
  </si>
  <si>
    <t>CPFL ref mês 05/2023 NF 5939</t>
  </si>
  <si>
    <t>CPFL ref mês 05/2023 NF 5947</t>
  </si>
  <si>
    <t>CPFL ref mês 05/2023 NF 2528</t>
  </si>
  <si>
    <t>CPFL ref mês 05/2023 NF 2510</t>
  </si>
  <si>
    <t>CPFL ref mês 05/2023 NF 5922</t>
  </si>
  <si>
    <t>CPFL ref mês 05/2023 NF 2501</t>
  </si>
  <si>
    <t>CPFL ref mês 05/2023 NF 2536</t>
  </si>
  <si>
    <t>São Paulo Transporte S/A ref mês 05/2023 NF 123697972</t>
  </si>
  <si>
    <t>Auto Posto DM Jundiai  Ltda ref mês 05/2023 NF 8524</t>
  </si>
  <si>
    <t>Transurb Transportes  Urbanos de Jundiaí Ltda ref mês 05/2023 NF 1291030</t>
  </si>
  <si>
    <t>Rapido Luxo Campinas Ltda ref mês 05/2023 NF 716069</t>
  </si>
  <si>
    <t>Associação Comercial e Empresarial de Jundiai ref mês 05/2023 NF 638445</t>
  </si>
  <si>
    <t>Cicera Galdino de Barros ME ref mês 05/2023 NF 2516</t>
  </si>
  <si>
    <t>Roberto Marzochi ME ref mês 05/2023 NF 11993</t>
  </si>
  <si>
    <t>Roberto Marzochi ME ref mês 05/2023 NF 12008</t>
  </si>
  <si>
    <t>Emporio de Carnes Tulipas Ltda ref mês 05/2023 NF 2280</t>
  </si>
  <si>
    <t>Karina Victor de Souza ref mês 05/2023 NF 31</t>
  </si>
  <si>
    <t>FG Asses e Desenv de Projetos Sociais e Culturais Lt ME ref mês 05/2023 NF 1532</t>
  </si>
  <si>
    <t>Emporio de Carnes Tulipas Ltda ref mês 05/2023 NF 2279</t>
  </si>
  <si>
    <t>Transurb Transportes  Urbanos de Jundiaí Ltda ref mês 05/2023 NF 1299597</t>
  </si>
  <si>
    <t>SKY ref mês 05/2023 NF 5339</t>
  </si>
  <si>
    <t>Claro S A ref mês 05/2023 NF 729566</t>
  </si>
  <si>
    <t>Claro S A ref mês 05/2023 NF 369564</t>
  </si>
  <si>
    <t>Claro S A ref mês 05/2023 NF 930017</t>
  </si>
  <si>
    <t>folha ref mês 05/2023</t>
  </si>
  <si>
    <t>Telefonica Brasil as ref mês 05/2023 NF 697557</t>
  </si>
  <si>
    <t>Metropolitan Life Seguros e Previd. Privada S.A. ref mês 05/2023 NF 5736365</t>
  </si>
  <si>
    <t>saldo final</t>
  </si>
  <si>
    <t xml:space="preserve">Relação da transferência citada acima - Folha </t>
  </si>
  <si>
    <t>Adriana dos Santos Pereira </t>
  </si>
  <si>
    <t xml:space="preserve">Erica Aparecida da Silva </t>
  </si>
  <si>
    <t xml:space="preserve">Fabiano de Oliveira Coelho </t>
  </si>
  <si>
    <t>Maria Fátima Faria dos Santos</t>
  </si>
  <si>
    <t>Maria José da Silva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</si>
  <si>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</si>
  <si>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</si>
  <si>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</si>
  <si>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</si>
  <si>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</si>
  <si>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</si>
  <si>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</si>
  <si>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</si>
  <si>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Junho de 2023.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</si>
  <si>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</si>
  <si>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</si>
  <si>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</si>
  <si>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</si>
  <si>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</si>
  <si>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</si>
  <si>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</si>
  <si>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</si>
  <si>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</si>
  <si>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</si>
  <si>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</si>
  <si>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</si>
  <si>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</si>
  <si>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</si>
  <si>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</si>
  <si>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</si>
  <si>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</si>
  <si>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</si>
  <si>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</si>
  <si>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</si>
  <si>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</si>
  <si>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</si>
  <si>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</si>
  <si>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</si>
  <si>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</si>
  <si>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</si>
  <si>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</si>
  <si>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</si>
  <si>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</si>
  <si>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</si>
  <si>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</si>
  <si>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</si>
  <si>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</si>
  <si>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</si>
  <si>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</si>
  <si>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</si>
  <si>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</si>
  <si>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</si>
  <si>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</si>
  <si>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</si>
  <si>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</si>
  <si>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</si>
  <si>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</si>
  <si>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</si>
  <si>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</si>
  <si>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</si>
  <si>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</si>
  <si>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</si>
  <si>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</si>
  <si>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</si>
  <si>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</si>
  <si>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</si>
  <si>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</si>
  <si>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</si>
  <si>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</si>
  <si>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</si>
  <si>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</si>
  <si>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</si>
  <si>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</si>
  <si>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</si>
  <si>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</si>
  <si>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</si>
  <si>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</si>
  <si>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</si>
  <si>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</si>
  <si>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</si>
  <si>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</si>
  <si>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</si>
  <si>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</si>
  <si>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</si>
  <si>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</si>
  <si>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</si>
  <si>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</si>
  <si>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</si>
  <si>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</si>
  <si>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</si>
  <si>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</si>
  <si>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Maio/2023</t>
  </si>
  <si>
    <t>Jundiaí, 10 de Junho de 2023</t>
  </si>
  <si>
    <t>Rapido Luxo Campinas Ltda ref mês 05/2023 NF 720369</t>
  </si>
  <si>
    <t>SOSIL - REPRESENTACAO, COMÉRCIO E DISTRIBUIDORA LTDA</t>
  </si>
  <si>
    <t>SOSIL - Repres., Comércio e Distrib. Ltda ref mês 05/2023 NF 12399</t>
  </si>
  <si>
    <t>Rafael de Oliveira ref. mês 05/2023 NF 44220</t>
  </si>
  <si>
    <t>Emporio de Carnes Tulipas Ltda</t>
  </si>
  <si>
    <t>FGTS</t>
  </si>
  <si>
    <t>Telefonica Brasil sa</t>
  </si>
  <si>
    <t>Vivo S/A</t>
  </si>
  <si>
    <t>Infoqplan Soluções Empresariais Ltda - EPP</t>
  </si>
  <si>
    <t>Organização Contábil Verdi Elite SS EPP</t>
  </si>
  <si>
    <t>CPFL</t>
  </si>
  <si>
    <t>Karina Victor de Souza</t>
  </si>
  <si>
    <t>Associação Comercial e Empresarial de Jundiai</t>
  </si>
  <si>
    <t>Auto Posto DM Jundiai  Ltda</t>
  </si>
  <si>
    <t>Rapido Luxo Campinas Ltda</t>
  </si>
  <si>
    <t>Connectuse Sistemas Ltda - EPP</t>
  </si>
  <si>
    <t>Alelo S/A</t>
  </si>
  <si>
    <t>FG Asses e Desenv de Projetos Sociais e Culturais Lt ME</t>
  </si>
  <si>
    <t>Metropolitan Life Seguros e Previdência Privada S.A.</t>
  </si>
  <si>
    <t>J R Martins - ME</t>
  </si>
  <si>
    <t>Roldao Auto Serv Com de Alimentos Ltda</t>
  </si>
  <si>
    <t>Despesas Assistidos / Condução</t>
  </si>
  <si>
    <t>São Paulo Transporte S/A</t>
  </si>
  <si>
    <t>Roberto Marzochi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</si>
  <si>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</si>
  <si>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</si>
  <si>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</si>
  <si>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</si>
  <si>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</si>
  <si>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</si>
  <si>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</si>
  <si>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</si>
  <si>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Maio de 2023</t>
  </si>
  <si>
    <t xml:space="preserve">Rafael de Oliveira </t>
  </si>
  <si>
    <t>Connectuse Sistemas Ltda - EPP ref mês 05/2023 NF 31694</t>
  </si>
  <si>
    <t>Alelo S/A ref mês 05/2023 NF 244754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</si>
  <si>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</si>
  <si>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</si>
  <si>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</si>
  <si>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</si>
  <si>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</si>
  <si>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</si>
  <si>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Gilberto Ângelo Begiato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</si>
  <si>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</si>
  <si>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</si>
  <si>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</si>
  <si>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</si>
  <si>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</si>
  <si>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</si>
  <si>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</si>
  <si>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</si>
  <si>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</si>
  <si>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</si>
  <si>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</si>
  <si>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</si>
  <si>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</si>
  <si>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</si>
  <si>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</si>
  <si>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</si>
  <si>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Despesas Assistidos / Alimentação</t>
  </si>
  <si>
    <t>Despesa com Assistidos Limp/Hig/Descart</t>
  </si>
  <si>
    <t xml:space="preserve">Serviços de Terceiros </t>
  </si>
  <si>
    <t>Utilidade Públicas</t>
  </si>
  <si>
    <t>Despesa com Pessoal</t>
  </si>
  <si>
    <t>Despesas Assistidos / Acessórios Pessoais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</si>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</sst>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0" xfId="0" applyNumberFormat="1" applyFill="1" applyBorder="1"/>
    <xf numFmtId="0" fontId="0" fillId="0" borderId="1" xfId="0" applyBorder="1" applyAlignment="1"/>
    <xf numFmtId="0" fontId="0" fillId="0" borderId="1" xfId="0" applyFont="1" applyFill="1" applyBorder="1" applyAlignment="1"/>
    <xf numFmtId="0" fontId="0" fillId="2" borderId="1" xfId="0" applyFill="1" applyBorder="1" applyAlignment="1"/>
    <xf numFmtId="14" fontId="0" fillId="0" borderId="1" xfId="0" applyNumberFormat="1" applyFill="1" applyBorder="1" applyAlignment="1">
      <alignment horizontal="center" vertical="center"/>
    </xf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/>
    <xf numFmtId="4" fontId="6" fillId="0" borderId="6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0" fillId="0" borderId="0" xfId="0" quotePrefix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4" xfId="0" applyFont="1" applyBorder="1" applyAlignment="1">
      <alignment horizontal="center" wrapText="1"/>
    </xf>
    <xf numFmtId="4" fontId="17" fillId="0" borderId="14" xfId="0" applyNumberFormat="1" applyFont="1" applyBorder="1" applyAlignment="1">
      <alignment horizontal="center"/>
    </xf>
    <xf numFmtId="4" fontId="0" fillId="0" borderId="0" xfId="0" applyNumberFormat="1"/>
    <xf numFmtId="0" fontId="25" fillId="0" borderId="0" xfId="0" applyFont="1"/>
    <xf numFmtId="0" fontId="0" fillId="0" borderId="0" xfId="0" applyFont="1"/>
    <xf numFmtId="4" fontId="0" fillId="0" borderId="0" xfId="0" applyNumberFormat="1" applyFont="1" applyFill="1" applyBorder="1" applyAlignment="1"/>
    <xf numFmtId="0" fontId="26" fillId="0" borderId="0" xfId="0" applyFont="1"/>
    <xf numFmtId="0" fontId="27" fillId="0" borderId="0" xfId="0" applyFont="1"/>
    <xf numFmtId="0" fontId="28" fillId="0" borderId="0" xfId="3" applyFont="1" applyFill="1" applyBorder="1" applyAlignment="1">
      <alignment horizontal="left"/>
    </xf>
    <xf numFmtId="4" fontId="26" fillId="0" borderId="0" xfId="0" applyNumberFormat="1" applyFont="1" applyFill="1" applyBorder="1" applyAlignment="1"/>
    <xf numFmtId="0" fontId="29" fillId="0" borderId="0" xfId="3" applyFont="1" applyFill="1" applyBorder="1" applyAlignment="1">
      <alignment horizontal="left"/>
    </xf>
    <xf numFmtId="1" fontId="29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5" fontId="9" fillId="0" borderId="0" xfId="1" applyNumberFormat="1" applyFont="1" applyFill="1" applyBorder="1"/>
    <xf numFmtId="0" fontId="0" fillId="0" borderId="0" xfId="0" applyAlignment="1">
      <alignment horizontal="right"/>
    </xf>
    <xf numFmtId="0" fontId="9" fillId="0" borderId="0" xfId="3" applyNumberFormat="1" applyFont="1" applyFill="1" applyBorder="1"/>
    <xf numFmtId="165" fontId="9" fillId="0" borderId="0" xfId="1" applyNumberFormat="1" applyFont="1" applyFill="1"/>
    <xf numFmtId="4" fontId="33" fillId="0" borderId="0" xfId="0" applyNumberFormat="1" applyFont="1"/>
    <xf numFmtId="165" fontId="34" fillId="0" borderId="0" xfId="1" applyNumberFormat="1" applyFont="1" applyFill="1"/>
    <xf numFmtId="1" fontId="34" fillId="0" borderId="0" xfId="1" applyNumberFormat="1" applyFont="1" applyFill="1" applyAlignment="1">
      <alignment horizontal="right"/>
    </xf>
    <xf numFmtId="0" fontId="34" fillId="0" borderId="0" xfId="1" applyFont="1" applyFill="1" applyAlignment="1"/>
    <xf numFmtId="0" fontId="34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5" fillId="0" borderId="0" xfId="0" applyFont="1" applyFill="1"/>
    <xf numFmtId="0" fontId="0" fillId="2" borderId="1" xfId="0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/>
    <xf numFmtId="4" fontId="32" fillId="0" borderId="1" xfId="0" applyNumberFormat="1" applyFont="1" applyBorder="1" applyAlignment="1"/>
    <xf numFmtId="14" fontId="0" fillId="0" borderId="1" xfId="0" applyNumberForma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8" fillId="0" borderId="11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1" xfId="0" applyFont="1" applyFill="1" applyBorder="1" applyAlignment="1"/>
    <xf numFmtId="0" fontId="22" fillId="0" borderId="12" xfId="0" applyFont="1" applyFill="1" applyBorder="1" applyAlignment="1"/>
    <xf numFmtId="0" fontId="22" fillId="0" borderId="13" xfId="0" applyFont="1" applyFill="1" applyBorder="1" applyAlignment="1"/>
    <xf numFmtId="14" fontId="11" fillId="0" borderId="11" xfId="0" applyNumberFormat="1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wrapText="1"/>
    </xf>
    <xf numFmtId="0" fontId="11" fillId="0" borderId="0" xfId="0" applyFont="1"/>
    <xf numFmtId="0" fontId="21" fillId="0" borderId="11" xfId="0" applyFont="1" applyBorder="1" applyAlignment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4" fontId="11" fillId="0" borderId="11" xfId="0" quotePrefix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4" fontId="11" fillId="0" borderId="11" xfId="0" applyNumberFormat="1" applyFont="1" applyBorder="1"/>
    <xf numFmtId="4" fontId="11" fillId="0" borderId="13" xfId="0" applyNumberFormat="1" applyFont="1" applyBorder="1"/>
    <xf numFmtId="14" fontId="11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right"/>
    </xf>
    <xf numFmtId="0" fontId="23" fillId="0" borderId="11" xfId="0" applyFont="1" applyBorder="1"/>
    <xf numFmtId="4" fontId="24" fillId="0" borderId="11" xfId="0" applyNumberFormat="1" applyFont="1" applyBorder="1" applyAlignment="1"/>
    <xf numFmtId="4" fontId="23" fillId="0" borderId="11" xfId="0" applyNumberFormat="1" applyFont="1" applyBorder="1"/>
    <xf numFmtId="0" fontId="11" fillId="0" borderId="11" xfId="0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6" fillId="0" borderId="0" xfId="0" applyFont="1" applyAlignment="1"/>
    <xf numFmtId="0" fontId="16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2" fillId="0" borderId="11" xfId="0" applyFont="1" applyBorder="1" applyAlignment="1"/>
    <xf numFmtId="0" fontId="2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5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6" fillId="0" borderId="11" xfId="0" applyFont="1" applyBorder="1" applyAlignment="1"/>
    <xf numFmtId="4" fontId="17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168" fontId="17" fillId="0" borderId="11" xfId="0" applyNumberFormat="1" applyFont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7" fontId="31" fillId="0" borderId="0" xfId="1" applyNumberFormat="1" applyFont="1" applyFill="1" applyAlignment="1">
      <alignment horizontal="center"/>
    </xf>
    <xf numFmtId="0" fontId="30" fillId="0" borderId="24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97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8230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95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7659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workbookViewId="0">
      <selection activeCell="A7" sqref="A7:J7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23" t="s">
        <v>114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4" t="s">
        <v>115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x14ac:dyDescent="0.25">
      <c r="A3" s="124" t="s">
        <v>116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5">
      <c r="A4" s="124" t="s">
        <v>117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x14ac:dyDescent="0.25">
      <c r="A5" s="125" t="s">
        <v>118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25">
      <c r="A7" s="117" t="s">
        <v>119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0" x14ac:dyDescent="0.25">
      <c r="A8" s="117" t="s">
        <v>120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0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</row>
    <row r="10" spans="1:10" x14ac:dyDescent="0.25">
      <c r="A10" s="119" t="s">
        <v>121</v>
      </c>
      <c r="B10" s="120"/>
      <c r="C10" s="120"/>
      <c r="D10" s="120"/>
      <c r="E10" s="120"/>
      <c r="F10" s="120"/>
      <c r="G10" s="120"/>
      <c r="H10" s="120"/>
      <c r="I10" s="120"/>
      <c r="J10" s="121"/>
    </row>
    <row r="11" spans="1:10" x14ac:dyDescent="0.25">
      <c r="A11" s="122" t="s">
        <v>122</v>
      </c>
      <c r="B11" s="120"/>
      <c r="C11" s="120"/>
      <c r="D11" s="120"/>
      <c r="E11" s="120"/>
      <c r="F11" s="120"/>
      <c r="G11" s="120"/>
      <c r="H11" s="120"/>
      <c r="I11" s="120"/>
      <c r="J11" s="121"/>
    </row>
    <row r="12" spans="1:10" x14ac:dyDescent="0.25">
      <c r="A12" s="122" t="s">
        <v>123</v>
      </c>
      <c r="B12" s="120"/>
      <c r="C12" s="120"/>
      <c r="D12" s="120"/>
      <c r="E12" s="120"/>
      <c r="F12" s="120"/>
      <c r="G12" s="120"/>
      <c r="H12" s="120"/>
      <c r="I12" s="120"/>
      <c r="J12" s="121"/>
    </row>
    <row r="13" spans="1:10" x14ac:dyDescent="0.25">
      <c r="A13" s="122" t="s">
        <v>124</v>
      </c>
      <c r="B13" s="120"/>
      <c r="C13" s="120"/>
      <c r="D13" s="120"/>
      <c r="E13" s="120"/>
      <c r="F13" s="120"/>
      <c r="G13" s="120"/>
      <c r="H13" s="120"/>
      <c r="I13" s="120"/>
      <c r="J13" s="121"/>
    </row>
    <row r="14" spans="1:10" x14ac:dyDescent="0.25">
      <c r="A14" s="119" t="s">
        <v>125</v>
      </c>
      <c r="B14" s="120"/>
      <c r="C14" s="120"/>
      <c r="D14" s="120"/>
      <c r="E14" s="120"/>
      <c r="F14" s="120"/>
      <c r="G14" s="120"/>
      <c r="H14" s="120"/>
      <c r="I14" s="120"/>
      <c r="J14" s="121"/>
    </row>
    <row r="15" spans="1:10" x14ac:dyDescent="0.25">
      <c r="A15" s="122" t="s">
        <v>126</v>
      </c>
      <c r="B15" s="120"/>
      <c r="C15" s="120"/>
      <c r="D15" s="120"/>
      <c r="E15" s="120"/>
      <c r="F15" s="120"/>
      <c r="G15" s="120"/>
      <c r="H15" s="120"/>
      <c r="I15" s="120"/>
      <c r="J15" s="121"/>
    </row>
    <row r="16" spans="1:10" x14ac:dyDescent="0.25">
      <c r="A16" s="135" t="s">
        <v>191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4" x14ac:dyDescent="0.25">
      <c r="A17" s="137" t="s">
        <v>127</v>
      </c>
      <c r="B17" s="120"/>
      <c r="C17" s="120"/>
      <c r="D17" s="120"/>
      <c r="E17" s="120"/>
      <c r="F17" s="120"/>
      <c r="G17" s="120"/>
      <c r="H17" s="120"/>
      <c r="I17" s="120"/>
      <c r="J17" s="121"/>
    </row>
    <row r="18" spans="1:14" x14ac:dyDescent="0.25">
      <c r="A18" s="13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4" x14ac:dyDescent="0.25">
      <c r="A19" s="139" t="s">
        <v>128</v>
      </c>
      <c r="B19" s="120"/>
      <c r="C19" s="120"/>
      <c r="D19" s="120"/>
      <c r="E19" s="120"/>
      <c r="F19" s="120"/>
      <c r="G19" s="120"/>
      <c r="H19" s="120"/>
      <c r="I19" s="120"/>
      <c r="J19" s="121"/>
    </row>
    <row r="20" spans="1:14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4" x14ac:dyDescent="0.25">
      <c r="A21" s="140" t="s">
        <v>129</v>
      </c>
      <c r="B21" s="120"/>
      <c r="C21" s="120"/>
      <c r="D21" s="121"/>
      <c r="E21" s="140" t="s">
        <v>130</v>
      </c>
      <c r="F21" s="121"/>
      <c r="G21" s="140" t="s">
        <v>131</v>
      </c>
      <c r="H21" s="121"/>
      <c r="I21" s="140" t="s">
        <v>132</v>
      </c>
      <c r="J21" s="121"/>
    </row>
    <row r="22" spans="1:14" x14ac:dyDescent="0.25">
      <c r="A22" s="126" t="s">
        <v>133</v>
      </c>
      <c r="B22" s="127"/>
      <c r="C22" s="127"/>
      <c r="D22" s="128"/>
      <c r="E22" s="129">
        <v>43131</v>
      </c>
      <c r="F22" s="130"/>
      <c r="G22" s="131" t="s">
        <v>134</v>
      </c>
      <c r="H22" s="132"/>
      <c r="I22" s="133">
        <v>1543440</v>
      </c>
      <c r="J22" s="134"/>
    </row>
    <row r="23" spans="1:14" x14ac:dyDescent="0.25">
      <c r="A23" s="126" t="s">
        <v>135</v>
      </c>
      <c r="B23" s="127"/>
      <c r="C23" s="127"/>
      <c r="D23" s="128"/>
      <c r="E23" s="129">
        <v>43272</v>
      </c>
      <c r="F23" s="130"/>
      <c r="G23" s="131" t="s">
        <v>136</v>
      </c>
      <c r="H23" s="132"/>
      <c r="I23" s="133">
        <v>46306.06</v>
      </c>
      <c r="J23" s="134"/>
    </row>
    <row r="24" spans="1:14" x14ac:dyDescent="0.25">
      <c r="A24" s="126" t="s">
        <v>137</v>
      </c>
      <c r="B24" s="127"/>
      <c r="C24" s="127"/>
      <c r="D24" s="128"/>
      <c r="E24" s="129">
        <v>43462</v>
      </c>
      <c r="F24" s="130"/>
      <c r="G24" s="131" t="s">
        <v>138</v>
      </c>
      <c r="H24" s="132"/>
      <c r="I24" s="133">
        <v>1662821.82</v>
      </c>
      <c r="J24" s="134"/>
    </row>
    <row r="25" spans="1:14" x14ac:dyDescent="0.25">
      <c r="A25" s="126" t="s">
        <v>139</v>
      </c>
      <c r="B25" s="127"/>
      <c r="C25" s="127"/>
      <c r="D25" s="128"/>
      <c r="E25" s="129">
        <v>43588</v>
      </c>
      <c r="F25" s="130"/>
      <c r="G25" s="131" t="s">
        <v>138</v>
      </c>
      <c r="H25" s="132"/>
      <c r="I25" s="133">
        <v>1781796.38</v>
      </c>
      <c r="J25" s="134"/>
    </row>
    <row r="26" spans="1:14" x14ac:dyDescent="0.25">
      <c r="A26" s="126" t="s">
        <v>140</v>
      </c>
      <c r="B26" s="127"/>
      <c r="C26" s="127"/>
      <c r="D26" s="128"/>
      <c r="E26" s="129">
        <v>43825</v>
      </c>
      <c r="F26" s="130"/>
      <c r="G26" s="131" t="s">
        <v>141</v>
      </c>
      <c r="H26" s="132"/>
      <c r="I26" s="133">
        <v>3444361.84</v>
      </c>
      <c r="J26" s="134"/>
    </row>
    <row r="27" spans="1:14" x14ac:dyDescent="0.25">
      <c r="A27" s="126" t="s">
        <v>142</v>
      </c>
      <c r="B27" s="127"/>
      <c r="C27" s="127"/>
      <c r="D27" s="128"/>
      <c r="E27" s="129">
        <v>44292</v>
      </c>
      <c r="F27" s="130"/>
      <c r="G27" s="131" t="s">
        <v>143</v>
      </c>
      <c r="H27" s="132"/>
      <c r="I27" s="133">
        <v>2541151.52</v>
      </c>
      <c r="J27" s="134"/>
    </row>
    <row r="28" spans="1:14" x14ac:dyDescent="0.25">
      <c r="A28" s="126" t="s">
        <v>144</v>
      </c>
      <c r="B28" s="127"/>
      <c r="C28" s="127"/>
      <c r="D28" s="128"/>
      <c r="E28" s="129">
        <v>44369</v>
      </c>
      <c r="F28" s="130"/>
      <c r="G28" s="131" t="s">
        <v>145</v>
      </c>
      <c r="H28" s="132"/>
      <c r="I28" s="133">
        <v>30000</v>
      </c>
      <c r="J28" s="134"/>
    </row>
    <row r="29" spans="1:14" x14ac:dyDescent="0.25">
      <c r="A29" s="126" t="s">
        <v>146</v>
      </c>
      <c r="B29" s="127"/>
      <c r="C29" s="127"/>
      <c r="D29" s="128"/>
      <c r="E29" s="129">
        <v>44854</v>
      </c>
      <c r="F29" s="130"/>
      <c r="G29" s="131" t="s">
        <v>147</v>
      </c>
      <c r="H29" s="132"/>
      <c r="I29" s="133">
        <v>1813789.92</v>
      </c>
      <c r="J29" s="134"/>
    </row>
    <row r="30" spans="1:14" x14ac:dyDescent="0.25">
      <c r="A30" s="69"/>
      <c r="B30" s="69"/>
      <c r="C30" s="69"/>
      <c r="D30" s="69"/>
      <c r="E30" s="69"/>
      <c r="F30" s="69"/>
      <c r="G30" s="69"/>
      <c r="H30" s="69"/>
      <c r="I30" s="70"/>
      <c r="J30" s="70"/>
    </row>
    <row r="31" spans="1:14" x14ac:dyDescent="0.25">
      <c r="A31" s="141" t="s">
        <v>148</v>
      </c>
      <c r="B31" s="120"/>
      <c r="C31" s="120"/>
      <c r="D31" s="120"/>
      <c r="E31" s="120"/>
      <c r="F31" s="120"/>
      <c r="G31" s="120"/>
      <c r="H31" s="120"/>
      <c r="I31" s="120"/>
      <c r="J31" s="121"/>
      <c r="N31" s="71"/>
    </row>
    <row r="32" spans="1:14" x14ac:dyDescent="0.25">
      <c r="A32" s="142" t="s">
        <v>149</v>
      </c>
      <c r="B32" s="121"/>
      <c r="C32" s="142" t="s">
        <v>150</v>
      </c>
      <c r="D32" s="121"/>
      <c r="E32" s="142" t="s">
        <v>151</v>
      </c>
      <c r="F32" s="121"/>
      <c r="G32" s="142" t="s">
        <v>152</v>
      </c>
      <c r="H32" s="143"/>
      <c r="I32" s="142" t="s">
        <v>153</v>
      </c>
      <c r="J32" s="121"/>
    </row>
    <row r="33" spans="1:13" x14ac:dyDescent="0.25">
      <c r="A33" s="144">
        <v>45056</v>
      </c>
      <c r="B33" s="145"/>
      <c r="C33" s="146">
        <v>150000</v>
      </c>
      <c r="D33" s="147"/>
      <c r="E33" s="148">
        <v>45054</v>
      </c>
      <c r="F33" s="145"/>
      <c r="G33" s="149">
        <v>286492</v>
      </c>
      <c r="H33" s="150"/>
      <c r="I33" s="151">
        <v>150000</v>
      </c>
      <c r="J33" s="152"/>
    </row>
    <row r="34" spans="1:13" x14ac:dyDescent="0.25">
      <c r="A34" s="148"/>
      <c r="B34" s="153"/>
      <c r="C34" s="146"/>
      <c r="D34" s="147"/>
      <c r="E34" s="148"/>
      <c r="F34" s="153"/>
      <c r="G34" s="149"/>
      <c r="H34" s="150"/>
      <c r="I34" s="151"/>
      <c r="J34" s="152"/>
    </row>
    <row r="35" spans="1:13" x14ac:dyDescent="0.25">
      <c r="A35" s="158"/>
      <c r="B35" s="121"/>
      <c r="C35" s="158"/>
      <c r="D35" s="121"/>
      <c r="E35" s="158"/>
      <c r="F35" s="121"/>
      <c r="G35" s="158"/>
      <c r="H35" s="121"/>
      <c r="I35" s="151"/>
      <c r="J35" s="152"/>
    </row>
    <row r="36" spans="1:13" x14ac:dyDescent="0.25">
      <c r="A36" s="154" t="s">
        <v>154</v>
      </c>
      <c r="B36" s="120"/>
      <c r="C36" s="120"/>
      <c r="D36" s="120"/>
      <c r="E36" s="120"/>
      <c r="F36" s="121"/>
      <c r="G36" s="155"/>
      <c r="H36" s="121"/>
      <c r="I36" s="157">
        <v>4411.82</v>
      </c>
      <c r="J36" s="152"/>
    </row>
    <row r="37" spans="1:13" x14ac:dyDescent="0.25">
      <c r="A37" s="154" t="s">
        <v>155</v>
      </c>
      <c r="B37" s="120"/>
      <c r="C37" s="120"/>
      <c r="D37" s="120"/>
      <c r="E37" s="120"/>
      <c r="F37" s="121"/>
      <c r="G37" s="155"/>
      <c r="H37" s="121"/>
      <c r="I37" s="156">
        <f>SUM(I33:J35)</f>
        <v>150000</v>
      </c>
      <c r="J37" s="152"/>
    </row>
    <row r="38" spans="1:13" x14ac:dyDescent="0.25">
      <c r="A38" s="154" t="s">
        <v>156</v>
      </c>
      <c r="B38" s="120"/>
      <c r="C38" s="120"/>
      <c r="D38" s="120"/>
      <c r="E38" s="120"/>
      <c r="F38" s="121"/>
      <c r="G38" s="155"/>
      <c r="H38" s="121"/>
      <c r="I38" s="157">
        <v>745.49</v>
      </c>
      <c r="J38" s="152"/>
    </row>
    <row r="39" spans="1:13" x14ac:dyDescent="0.25">
      <c r="A39" s="154" t="s">
        <v>157</v>
      </c>
      <c r="B39" s="159"/>
      <c r="C39" s="159"/>
      <c r="D39" s="159"/>
      <c r="E39" s="159"/>
      <c r="F39" s="160"/>
      <c r="G39" s="155"/>
      <c r="H39" s="121"/>
      <c r="I39" s="156">
        <v>0</v>
      </c>
      <c r="J39" s="152"/>
    </row>
    <row r="40" spans="1:13" x14ac:dyDescent="0.25">
      <c r="A40" s="154" t="s">
        <v>158</v>
      </c>
      <c r="B40" s="120"/>
      <c r="C40" s="120"/>
      <c r="D40" s="120"/>
      <c r="E40" s="120"/>
      <c r="F40" s="121"/>
      <c r="G40" s="155"/>
      <c r="H40" s="121"/>
      <c r="I40" s="157">
        <f>SUM(I36:J39)</f>
        <v>155157.31</v>
      </c>
      <c r="J40" s="152"/>
    </row>
    <row r="41" spans="1:13" x14ac:dyDescent="0.25">
      <c r="A41" s="154" t="s">
        <v>159</v>
      </c>
      <c r="B41" s="120"/>
      <c r="C41" s="120"/>
      <c r="D41" s="120"/>
      <c r="E41" s="120"/>
      <c r="F41" s="121"/>
      <c r="G41" s="155"/>
      <c r="H41" s="121"/>
      <c r="I41" s="157">
        <v>0</v>
      </c>
      <c r="J41" s="152"/>
      <c r="M41" s="72"/>
    </row>
    <row r="42" spans="1:13" x14ac:dyDescent="0.25">
      <c r="A42" s="154" t="s">
        <v>160</v>
      </c>
      <c r="B42" s="120"/>
      <c r="C42" s="120"/>
      <c r="D42" s="120"/>
      <c r="E42" s="120"/>
      <c r="F42" s="121"/>
      <c r="G42" s="155"/>
      <c r="H42" s="121"/>
      <c r="I42" s="156">
        <f>I40+I41</f>
        <v>155157.31</v>
      </c>
      <c r="J42" s="152"/>
      <c r="M42" s="72"/>
    </row>
    <row r="43" spans="1:13" x14ac:dyDescent="0.25">
      <c r="A43" s="161" t="s">
        <v>161</v>
      </c>
      <c r="B43" s="118"/>
      <c r="C43" s="118"/>
      <c r="D43" s="118"/>
      <c r="E43" s="118"/>
      <c r="F43" s="118"/>
      <c r="G43" s="118"/>
      <c r="H43" s="118"/>
      <c r="I43" s="118"/>
      <c r="J43" s="118"/>
      <c r="M43" s="72"/>
    </row>
    <row r="44" spans="1:13" x14ac:dyDescent="0.25">
      <c r="A44" s="161" t="s">
        <v>162</v>
      </c>
      <c r="B44" s="118"/>
      <c r="C44" s="118"/>
      <c r="D44" s="118"/>
      <c r="E44" s="118"/>
      <c r="F44" s="118"/>
      <c r="G44" s="118"/>
      <c r="H44" s="118"/>
      <c r="I44" s="118"/>
      <c r="J44" s="118"/>
      <c r="M44" s="72"/>
    </row>
    <row r="45" spans="1:13" x14ac:dyDescent="0.25">
      <c r="A45" s="161" t="s">
        <v>163</v>
      </c>
      <c r="B45" s="118"/>
      <c r="C45" s="118"/>
      <c r="D45" s="118"/>
      <c r="E45" s="118"/>
      <c r="F45" s="118"/>
      <c r="G45" s="118"/>
      <c r="H45" s="118"/>
      <c r="I45" s="118"/>
      <c r="J45" s="118"/>
      <c r="M45" s="72"/>
    </row>
    <row r="46" spans="1:13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M46" s="72"/>
    </row>
    <row r="47" spans="1:13" ht="21.75" customHeight="1" x14ac:dyDescent="0.25">
      <c r="A47" s="162" t="s">
        <v>164</v>
      </c>
      <c r="B47" s="163"/>
      <c r="C47" s="163"/>
      <c r="D47" s="163"/>
      <c r="E47" s="163"/>
      <c r="F47" s="163"/>
      <c r="G47" s="163"/>
      <c r="H47" s="163"/>
      <c r="I47" s="163"/>
      <c r="J47" s="164"/>
    </row>
    <row r="48" spans="1:13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4"/>
    </row>
    <row r="49" spans="1:10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74"/>
    </row>
    <row r="50" spans="1:10" x14ac:dyDescent="0.25">
      <c r="A50" s="73"/>
      <c r="B50" s="74"/>
      <c r="C50" s="74"/>
      <c r="D50" s="74"/>
      <c r="E50" s="74"/>
      <c r="F50" s="74"/>
      <c r="G50" s="74"/>
      <c r="H50" s="74"/>
      <c r="I50" s="74"/>
      <c r="J50" s="74"/>
    </row>
    <row r="51" spans="1:10" x14ac:dyDescent="0.25">
      <c r="A51" s="73"/>
      <c r="B51" s="74"/>
      <c r="C51" s="74"/>
      <c r="D51" s="74"/>
      <c r="E51" s="74"/>
      <c r="F51" s="74"/>
      <c r="G51" s="74"/>
      <c r="H51" s="74"/>
      <c r="I51" s="74"/>
      <c r="J51" s="74"/>
    </row>
    <row r="52" spans="1:10" x14ac:dyDescent="0.25">
      <c r="A52" s="73"/>
      <c r="B52" s="74"/>
      <c r="C52" s="74"/>
      <c r="D52" s="74"/>
      <c r="E52" s="74"/>
      <c r="F52" s="74"/>
      <c r="G52" s="74"/>
      <c r="H52" s="74"/>
      <c r="I52" s="74"/>
      <c r="J52" s="74"/>
    </row>
    <row r="53" spans="1:10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</row>
    <row r="54" spans="1:10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</row>
    <row r="55" spans="1:10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</row>
    <row r="56" spans="1:10" x14ac:dyDescent="0.25">
      <c r="A56" s="73"/>
      <c r="B56" s="74"/>
      <c r="C56" s="74"/>
      <c r="D56" s="74"/>
      <c r="E56" s="74"/>
      <c r="F56" s="74"/>
      <c r="G56" s="74"/>
      <c r="H56" s="74"/>
      <c r="I56" s="74"/>
      <c r="J56" s="74"/>
    </row>
    <row r="57" spans="1:10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74"/>
    </row>
    <row r="58" spans="1:10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</row>
    <row r="59" spans="1:10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4"/>
    </row>
    <row r="60" spans="1:10" x14ac:dyDescent="0.25">
      <c r="A60" s="73"/>
      <c r="B60" s="74"/>
      <c r="C60" s="74"/>
      <c r="D60" s="74"/>
      <c r="E60" s="74"/>
      <c r="F60" s="74"/>
      <c r="G60" s="74"/>
      <c r="H60" s="74"/>
      <c r="I60" s="74"/>
      <c r="J60" s="74"/>
    </row>
    <row r="61" spans="1:10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</row>
    <row r="62" spans="1:10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</row>
    <row r="63" spans="1:10" x14ac:dyDescent="0.25">
      <c r="A63" s="73"/>
      <c r="B63" s="74"/>
      <c r="C63" s="74"/>
      <c r="D63" s="74"/>
      <c r="E63" s="74"/>
      <c r="F63" s="74"/>
      <c r="G63" s="74"/>
      <c r="H63" s="74"/>
      <c r="I63" s="74"/>
      <c r="J63" s="74"/>
    </row>
    <row r="64" spans="1:10" x14ac:dyDescent="0.25">
      <c r="A64" s="73"/>
      <c r="B64" s="74"/>
      <c r="C64" s="74"/>
      <c r="D64" s="74"/>
      <c r="E64" s="74"/>
      <c r="F64" s="74"/>
      <c r="G64" s="74"/>
      <c r="H64" s="74"/>
      <c r="I64" s="74"/>
      <c r="J64" s="74"/>
    </row>
    <row r="65" spans="1:13" x14ac:dyDescent="0.25">
      <c r="A65" s="73"/>
      <c r="B65" s="74"/>
      <c r="C65" s="74"/>
      <c r="D65" s="74"/>
      <c r="E65" s="74"/>
      <c r="F65" s="74"/>
      <c r="G65" s="74"/>
      <c r="H65" s="74"/>
      <c r="I65" s="74"/>
      <c r="J65" s="74"/>
    </row>
    <row r="66" spans="1:13" ht="15.75" x14ac:dyDescent="0.25">
      <c r="A66" s="123" t="s">
        <v>114</v>
      </c>
      <c r="B66" s="123"/>
      <c r="C66" s="123"/>
      <c r="D66" s="123"/>
      <c r="E66" s="123"/>
      <c r="F66" s="123"/>
      <c r="G66" s="123"/>
      <c r="H66" s="123"/>
      <c r="I66" s="123"/>
      <c r="J66" s="123"/>
    </row>
    <row r="67" spans="1:13" x14ac:dyDescent="0.25">
      <c r="A67" s="124" t="s">
        <v>115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3" x14ac:dyDescent="0.25">
      <c r="A68" s="124" t="s">
        <v>116</v>
      </c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3" x14ac:dyDescent="0.25">
      <c r="A69" s="124" t="s">
        <v>117</v>
      </c>
      <c r="B69" s="124"/>
      <c r="C69" s="124"/>
      <c r="D69" s="124"/>
      <c r="E69" s="124"/>
      <c r="F69" s="124"/>
      <c r="G69" s="124"/>
      <c r="H69" s="124"/>
      <c r="I69" s="124"/>
      <c r="J69" s="124"/>
    </row>
    <row r="70" spans="1:13" x14ac:dyDescent="0.25">
      <c r="A70" s="125" t="s">
        <v>118</v>
      </c>
      <c r="B70" s="125"/>
      <c r="C70" s="125"/>
      <c r="D70" s="125"/>
      <c r="E70" s="125"/>
      <c r="F70" s="125"/>
      <c r="G70" s="125"/>
      <c r="H70" s="125"/>
      <c r="I70" s="125"/>
      <c r="J70" s="125"/>
    </row>
    <row r="71" spans="1:13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</row>
    <row r="72" spans="1:13" x14ac:dyDescent="0.25">
      <c r="A72" s="117" t="s">
        <v>119</v>
      </c>
      <c r="B72" s="118"/>
      <c r="C72" s="118"/>
      <c r="D72" s="118"/>
      <c r="E72" s="118"/>
      <c r="F72" s="118"/>
      <c r="G72" s="118"/>
      <c r="H72" s="118"/>
      <c r="I72" s="118"/>
      <c r="J72" s="118"/>
    </row>
    <row r="73" spans="1:13" x14ac:dyDescent="0.25">
      <c r="A73" s="117" t="s">
        <v>120</v>
      </c>
      <c r="B73" s="118"/>
      <c r="C73" s="118"/>
      <c r="D73" s="118"/>
      <c r="E73" s="118"/>
      <c r="F73" s="118"/>
      <c r="G73" s="118"/>
      <c r="H73" s="118"/>
      <c r="I73" s="118"/>
      <c r="J73" s="118"/>
    </row>
    <row r="74" spans="1:13" x14ac:dyDescent="0.25">
      <c r="A74" s="73"/>
      <c r="B74" s="74"/>
      <c r="C74" s="74"/>
      <c r="D74" s="74"/>
      <c r="E74" s="74"/>
      <c r="F74" s="74"/>
      <c r="G74" s="74"/>
      <c r="H74" s="74"/>
      <c r="I74" s="74"/>
      <c r="J74" s="74"/>
    </row>
    <row r="75" spans="1:13" x14ac:dyDescent="0.25">
      <c r="A75" s="141" t="s">
        <v>165</v>
      </c>
      <c r="B75" s="120"/>
      <c r="C75" s="120"/>
      <c r="D75" s="120"/>
      <c r="E75" s="120"/>
      <c r="F75" s="120"/>
      <c r="G75" s="120"/>
      <c r="H75" s="120"/>
      <c r="I75" s="120"/>
      <c r="J75" s="121"/>
    </row>
    <row r="76" spans="1:13" x14ac:dyDescent="0.25">
      <c r="A76" s="165" t="str">
        <f>A19</f>
        <v>ORIGEM DOS RECURSOS (1): Municipal</v>
      </c>
      <c r="B76" s="120"/>
      <c r="C76" s="120"/>
      <c r="D76" s="120"/>
      <c r="E76" s="120"/>
      <c r="F76" s="120"/>
      <c r="G76" s="120"/>
      <c r="H76" s="120"/>
      <c r="I76" s="120"/>
      <c r="J76" s="121"/>
    </row>
    <row r="77" spans="1:13" ht="72.75" x14ac:dyDescent="0.25">
      <c r="A77" s="140" t="s">
        <v>166</v>
      </c>
      <c r="B77" s="121"/>
      <c r="C77" s="166" t="s">
        <v>167</v>
      </c>
      <c r="D77" s="164"/>
      <c r="E77" s="140" t="s">
        <v>168</v>
      </c>
      <c r="F77" s="121"/>
      <c r="G77" s="140" t="s">
        <v>169</v>
      </c>
      <c r="H77" s="121"/>
      <c r="I77" s="75" t="s">
        <v>170</v>
      </c>
      <c r="J77" s="75" t="s">
        <v>171</v>
      </c>
    </row>
    <row r="78" spans="1:13" x14ac:dyDescent="0.25">
      <c r="A78" s="167" t="s">
        <v>172</v>
      </c>
      <c r="B78" s="167"/>
      <c r="C78" s="168">
        <v>12365.49</v>
      </c>
      <c r="D78" s="147"/>
      <c r="E78" s="146">
        <v>179.67</v>
      </c>
      <c r="F78" s="147"/>
      <c r="G78" s="146">
        <f t="shared" ref="G78:G83" si="0">C78-J78</f>
        <v>10657.57</v>
      </c>
      <c r="H78" s="147"/>
      <c r="I78" s="76">
        <f t="shared" ref="I78:I83" si="1">+E78+G78</f>
        <v>10837.24</v>
      </c>
      <c r="J78" s="76">
        <v>1707.92</v>
      </c>
      <c r="M78" s="77"/>
    </row>
    <row r="79" spans="1:13" x14ac:dyDescent="0.25">
      <c r="A79" s="169" t="s">
        <v>173</v>
      </c>
      <c r="B79" s="169"/>
      <c r="C79" s="168">
        <v>4868.71</v>
      </c>
      <c r="D79" s="147"/>
      <c r="E79" s="146">
        <v>268.35000000000002</v>
      </c>
      <c r="F79" s="147"/>
      <c r="G79" s="146">
        <f t="shared" si="0"/>
        <v>4637.49</v>
      </c>
      <c r="H79" s="147"/>
      <c r="I79" s="76">
        <f t="shared" si="1"/>
        <v>4905.84</v>
      </c>
      <c r="J79" s="76">
        <v>231.22</v>
      </c>
      <c r="M79" s="77"/>
    </row>
    <row r="80" spans="1:13" x14ac:dyDescent="0.25">
      <c r="A80" s="170" t="s">
        <v>174</v>
      </c>
      <c r="B80" s="171"/>
      <c r="C80" s="168">
        <v>144851.20000000001</v>
      </c>
      <c r="D80" s="147"/>
      <c r="E80" s="146">
        <v>22259.4</v>
      </c>
      <c r="F80" s="147"/>
      <c r="G80" s="146">
        <f t="shared" si="0"/>
        <v>111134.09000000001</v>
      </c>
      <c r="H80" s="147"/>
      <c r="I80" s="76">
        <f t="shared" si="1"/>
        <v>133393.49000000002</v>
      </c>
      <c r="J80" s="76">
        <v>33717.11</v>
      </c>
      <c r="M80" s="77"/>
    </row>
    <row r="81" spans="1:13" x14ac:dyDescent="0.25">
      <c r="A81" s="167" t="s">
        <v>175</v>
      </c>
      <c r="B81" s="167"/>
      <c r="C81" s="168">
        <v>0</v>
      </c>
      <c r="D81" s="147"/>
      <c r="E81" s="146">
        <v>0</v>
      </c>
      <c r="F81" s="147"/>
      <c r="G81" s="146">
        <f t="shared" si="0"/>
        <v>0</v>
      </c>
      <c r="H81" s="147"/>
      <c r="I81" s="76">
        <f t="shared" si="1"/>
        <v>0</v>
      </c>
      <c r="J81" s="76">
        <v>0</v>
      </c>
      <c r="M81" s="77"/>
    </row>
    <row r="82" spans="1:13" x14ac:dyDescent="0.25">
      <c r="A82" s="167" t="s">
        <v>176</v>
      </c>
      <c r="B82" s="167"/>
      <c r="C82" s="168">
        <v>0</v>
      </c>
      <c r="D82" s="147"/>
      <c r="E82" s="146">
        <v>0</v>
      </c>
      <c r="F82" s="147"/>
      <c r="G82" s="146">
        <f t="shared" si="0"/>
        <v>0</v>
      </c>
      <c r="H82" s="147"/>
      <c r="I82" s="76">
        <f t="shared" si="1"/>
        <v>0</v>
      </c>
      <c r="J82" s="76">
        <v>0</v>
      </c>
      <c r="M82" s="77"/>
    </row>
    <row r="83" spans="1:13" x14ac:dyDescent="0.25">
      <c r="A83" s="167" t="s">
        <v>177</v>
      </c>
      <c r="B83" s="167"/>
      <c r="C83" s="168">
        <v>3680.96</v>
      </c>
      <c r="D83" s="147"/>
      <c r="E83" s="146">
        <v>922</v>
      </c>
      <c r="F83" s="147"/>
      <c r="G83" s="146">
        <f t="shared" si="0"/>
        <v>2758.96</v>
      </c>
      <c r="H83" s="147"/>
      <c r="I83" s="76">
        <f t="shared" si="1"/>
        <v>3680.96</v>
      </c>
      <c r="J83" s="76">
        <v>922</v>
      </c>
      <c r="M83" s="77"/>
    </row>
    <row r="84" spans="1:13" x14ac:dyDescent="0.25">
      <c r="A84" s="174" t="s">
        <v>106</v>
      </c>
      <c r="B84" s="175"/>
      <c r="C84" s="168">
        <f>SUM(C78:D83)</f>
        <v>165766.36000000002</v>
      </c>
      <c r="D84" s="147"/>
      <c r="E84" s="146">
        <f>SUM(E78:F83)</f>
        <v>23629.420000000002</v>
      </c>
      <c r="F84" s="147"/>
      <c r="G84" s="146">
        <f>SUM(G78:H83)</f>
        <v>129188.11000000002</v>
      </c>
      <c r="H84" s="147"/>
      <c r="I84" s="76">
        <f>SUM(I78:I83)</f>
        <v>152817.53</v>
      </c>
      <c r="J84" s="76">
        <f>SUM(J78:J83)</f>
        <v>36578.25</v>
      </c>
    </row>
    <row r="85" spans="1:13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pans="1:13" x14ac:dyDescent="0.25">
      <c r="A86" s="161" t="s">
        <v>178</v>
      </c>
      <c r="B86" s="118"/>
      <c r="C86" s="118"/>
      <c r="D86" s="118"/>
      <c r="E86" s="118"/>
      <c r="F86" s="118"/>
      <c r="G86" s="118"/>
      <c r="H86" s="118"/>
      <c r="I86" s="118"/>
      <c r="J86" s="118"/>
    </row>
    <row r="87" spans="1:13" x14ac:dyDescent="0.25">
      <c r="A87" s="161" t="s">
        <v>179</v>
      </c>
      <c r="B87" s="118"/>
      <c r="C87" s="118"/>
      <c r="D87" s="118"/>
      <c r="E87" s="118"/>
      <c r="F87" s="118"/>
      <c r="G87" s="118"/>
      <c r="H87" s="118"/>
      <c r="I87" s="118"/>
      <c r="J87" s="118"/>
    </row>
    <row r="88" spans="1:13" x14ac:dyDescent="0.25">
      <c r="A88" s="161" t="s">
        <v>180</v>
      </c>
      <c r="B88" s="118"/>
      <c r="C88" s="118"/>
      <c r="D88" s="118"/>
      <c r="E88" s="118"/>
      <c r="F88" s="118"/>
      <c r="G88" s="118"/>
      <c r="H88" s="118"/>
      <c r="I88" s="118"/>
      <c r="J88" s="118"/>
    </row>
    <row r="89" spans="1:13" x14ac:dyDescent="0.25">
      <c r="A89" s="161" t="s">
        <v>181</v>
      </c>
      <c r="B89" s="118"/>
      <c r="C89" s="118"/>
      <c r="D89" s="118"/>
      <c r="E89" s="118"/>
      <c r="F89" s="118"/>
      <c r="G89" s="118"/>
      <c r="H89" s="118"/>
      <c r="I89" s="118"/>
      <c r="J89" s="118"/>
    </row>
    <row r="90" spans="1:13" ht="23.25" customHeight="1" x14ac:dyDescent="0.25">
      <c r="A90" s="172" t="s">
        <v>182</v>
      </c>
      <c r="B90" s="173"/>
      <c r="C90" s="173"/>
      <c r="D90" s="173"/>
      <c r="E90" s="173"/>
      <c r="F90" s="173"/>
      <c r="G90" s="173"/>
      <c r="H90" s="173"/>
      <c r="I90" s="173"/>
      <c r="J90" s="173"/>
    </row>
    <row r="91" spans="1:13" x14ac:dyDescent="0.25">
      <c r="A91" s="161" t="s">
        <v>183</v>
      </c>
      <c r="B91" s="118"/>
      <c r="C91" s="118"/>
      <c r="D91" s="118"/>
      <c r="E91" s="118"/>
      <c r="F91" s="118"/>
      <c r="G91" s="118"/>
      <c r="H91" s="118"/>
      <c r="I91" s="118"/>
      <c r="J91" s="118"/>
    </row>
    <row r="92" spans="1:13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</row>
    <row r="93" spans="1:13" x14ac:dyDescent="0.25">
      <c r="A93" s="141" t="s">
        <v>184</v>
      </c>
      <c r="B93" s="120"/>
      <c r="C93" s="120"/>
      <c r="D93" s="120"/>
      <c r="E93" s="120"/>
      <c r="F93" s="120"/>
      <c r="G93" s="120"/>
      <c r="H93" s="120"/>
      <c r="I93" s="120"/>
      <c r="J93" s="121"/>
    </row>
    <row r="94" spans="1:13" x14ac:dyDescent="0.25">
      <c r="A94" s="182" t="s">
        <v>185</v>
      </c>
      <c r="B94" s="120"/>
      <c r="C94" s="120"/>
      <c r="D94" s="120"/>
      <c r="E94" s="120"/>
      <c r="F94" s="120"/>
      <c r="G94" s="121"/>
      <c r="H94" s="183">
        <f>I42</f>
        <v>155157.31</v>
      </c>
      <c r="I94" s="184"/>
      <c r="J94" s="145"/>
    </row>
    <row r="95" spans="1:13" x14ac:dyDescent="0.25">
      <c r="A95" s="182" t="s">
        <v>186</v>
      </c>
      <c r="B95" s="120"/>
      <c r="C95" s="120"/>
      <c r="D95" s="120"/>
      <c r="E95" s="120"/>
      <c r="F95" s="120"/>
      <c r="G95" s="121"/>
      <c r="H95" s="186">
        <f>I84</f>
        <v>152817.53</v>
      </c>
      <c r="I95" s="184"/>
      <c r="J95" s="145"/>
    </row>
    <row r="96" spans="1:13" x14ac:dyDescent="0.25">
      <c r="A96" s="182" t="s">
        <v>187</v>
      </c>
      <c r="B96" s="120"/>
      <c r="C96" s="120"/>
      <c r="D96" s="120"/>
      <c r="E96" s="120"/>
      <c r="F96" s="120"/>
      <c r="G96" s="121"/>
      <c r="H96" s="183">
        <f>I40-H95-I41</f>
        <v>2339.7799999999988</v>
      </c>
      <c r="I96" s="184"/>
      <c r="J96" s="145"/>
    </row>
    <row r="97" spans="1:10" x14ac:dyDescent="0.25">
      <c r="A97" s="182" t="s">
        <v>188</v>
      </c>
      <c r="B97" s="120"/>
      <c r="C97" s="120"/>
      <c r="D97" s="120"/>
      <c r="E97" s="120"/>
      <c r="F97" s="120"/>
      <c r="G97" s="121"/>
      <c r="H97" s="146">
        <v>0</v>
      </c>
      <c r="I97" s="185"/>
      <c r="J97" s="147"/>
    </row>
    <row r="98" spans="1:10" x14ac:dyDescent="0.25">
      <c r="A98" s="182" t="s">
        <v>189</v>
      </c>
      <c r="B98" s="120"/>
      <c r="C98" s="120"/>
      <c r="D98" s="120"/>
      <c r="E98" s="120"/>
      <c r="F98" s="120"/>
      <c r="G98" s="121"/>
      <c r="H98" s="183">
        <f>H96-H97</f>
        <v>2339.7799999999988</v>
      </c>
      <c r="I98" s="184"/>
      <c r="J98" s="145"/>
    </row>
    <row r="99" spans="1:10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</row>
    <row r="100" spans="1:10" x14ac:dyDescent="0.25">
      <c r="A100" s="176" t="s">
        <v>190</v>
      </c>
      <c r="B100" s="177"/>
      <c r="C100" s="177"/>
      <c r="D100" s="177"/>
      <c r="E100" s="177"/>
      <c r="F100" s="177"/>
      <c r="G100" s="177"/>
      <c r="H100" s="177"/>
      <c r="I100" s="177"/>
      <c r="J100" s="178"/>
    </row>
    <row r="101" spans="1:10" ht="12" customHeight="1" x14ac:dyDescent="0.25">
      <c r="A101" s="179"/>
      <c r="B101" s="180"/>
      <c r="C101" s="180"/>
      <c r="D101" s="180"/>
      <c r="E101" s="180"/>
      <c r="F101" s="180"/>
      <c r="G101" s="180"/>
      <c r="H101" s="180"/>
      <c r="I101" s="180"/>
      <c r="J101" s="181"/>
    </row>
    <row r="102" spans="1:10" x14ac:dyDescent="0.25">
      <c r="A102" s="69"/>
      <c r="B102" s="69"/>
      <c r="C102" s="69"/>
      <c r="D102" s="69"/>
      <c r="E102" s="69"/>
      <c r="F102" s="69"/>
      <c r="G102" s="69"/>
      <c r="H102" s="69"/>
      <c r="I102" s="69"/>
      <c r="J102" s="69"/>
    </row>
    <row r="103" spans="1:10" x14ac:dyDescent="0.25">
      <c r="A103" s="78"/>
      <c r="B103" s="78" t="s">
        <v>192</v>
      </c>
      <c r="C103" s="78"/>
      <c r="D103" s="78"/>
      <c r="E103" s="78"/>
      <c r="F103" s="78"/>
      <c r="G103" s="78"/>
      <c r="H103" s="78"/>
      <c r="I103" s="78"/>
      <c r="J103" s="69"/>
    </row>
    <row r="104" spans="1:10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69"/>
    </row>
    <row r="105" spans="1:10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69"/>
    </row>
    <row r="106" spans="1:10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69"/>
    </row>
    <row r="107" spans="1:10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69"/>
    </row>
    <row r="108" spans="1:10" s="81" customFormat="1" ht="15.75" x14ac:dyDescent="0.25">
      <c r="B108" s="82" t="s">
        <v>107</v>
      </c>
      <c r="H108" s="83" t="s">
        <v>108</v>
      </c>
      <c r="J108" s="84"/>
    </row>
    <row r="109" spans="1:10" s="79" customFormat="1" x14ac:dyDescent="0.25">
      <c r="A109" s="78"/>
      <c r="B109" s="78" t="s">
        <v>109</v>
      </c>
      <c r="C109" s="78"/>
      <c r="D109" s="78"/>
      <c r="E109" s="78"/>
      <c r="F109" s="78"/>
      <c r="G109" s="78"/>
      <c r="H109" s="85" t="s">
        <v>110</v>
      </c>
      <c r="J109" s="80"/>
    </row>
    <row r="110" spans="1:10" s="79" customFormat="1" x14ac:dyDescent="0.25">
      <c r="B110" s="86" t="s">
        <v>111</v>
      </c>
      <c r="H110" s="85" t="s">
        <v>112</v>
      </c>
      <c r="J110" s="80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88" workbookViewId="0">
      <selection activeCell="B106" sqref="B106:E108"/>
    </sheetView>
  </sheetViews>
  <sheetFormatPr defaultRowHeight="15" x14ac:dyDescent="0.25"/>
  <cols>
    <col min="1" max="1" width="11" style="1" bestFit="1" customWidth="1"/>
    <col min="2" max="2" width="71.140625" style="1" customWidth="1"/>
    <col min="3" max="3" width="10.42578125" style="3" bestFit="1" customWidth="1"/>
    <col min="4" max="4" width="10.42578125" style="3" customWidth="1"/>
    <col min="5" max="5" width="11.28515625" style="3" customWidth="1"/>
    <col min="6" max="16384" width="9.140625" style="1"/>
  </cols>
  <sheetData>
    <row r="1" spans="1:5" x14ac:dyDescent="0.25">
      <c r="A1" s="5" t="s">
        <v>35</v>
      </c>
      <c r="B1" s="6"/>
      <c r="C1" s="5"/>
      <c r="D1" s="7"/>
      <c r="E1" s="8"/>
    </row>
    <row r="2" spans="1:5" x14ac:dyDescent="0.25">
      <c r="A2" s="9"/>
      <c r="B2" s="10"/>
      <c r="C2" s="11"/>
      <c r="D2" s="12"/>
      <c r="E2" s="8"/>
    </row>
    <row r="3" spans="1:5" x14ac:dyDescent="0.25">
      <c r="A3" s="5" t="s">
        <v>57</v>
      </c>
      <c r="B3" s="6"/>
      <c r="C3" s="5"/>
      <c r="D3" s="7"/>
      <c r="E3" s="8"/>
    </row>
    <row r="4" spans="1:5" x14ac:dyDescent="0.25">
      <c r="A4" s="5" t="s">
        <v>36</v>
      </c>
      <c r="B4" s="6"/>
      <c r="C4" s="5"/>
      <c r="D4" s="7"/>
      <c r="E4" s="8"/>
    </row>
    <row r="5" spans="1:5" x14ac:dyDescent="0.25">
      <c r="A5" s="9"/>
      <c r="B5" s="10"/>
      <c r="C5" s="11"/>
      <c r="D5" s="12"/>
      <c r="E5" s="8"/>
    </row>
    <row r="6" spans="1:5" x14ac:dyDescent="0.25">
      <c r="A6" s="13" t="s">
        <v>37</v>
      </c>
      <c r="B6" s="14"/>
      <c r="C6" s="11"/>
      <c r="D6" s="12"/>
      <c r="E6" s="15" t="s">
        <v>38</v>
      </c>
    </row>
    <row r="7" spans="1:5" x14ac:dyDescent="0.25">
      <c r="A7" s="13" t="s">
        <v>55</v>
      </c>
      <c r="B7" s="10"/>
      <c r="C7" s="11"/>
      <c r="D7" s="12"/>
      <c r="E7" s="15" t="s">
        <v>39</v>
      </c>
    </row>
    <row r="8" spans="1:5" x14ac:dyDescent="0.25">
      <c r="A8" s="13" t="s">
        <v>40</v>
      </c>
      <c r="B8" s="10"/>
      <c r="C8" s="11"/>
      <c r="D8" s="12"/>
      <c r="E8" s="15" t="s">
        <v>41</v>
      </c>
    </row>
    <row r="9" spans="1:5" x14ac:dyDescent="0.25">
      <c r="A9" s="16" t="s">
        <v>42</v>
      </c>
      <c r="B9" s="10"/>
      <c r="C9" s="8"/>
      <c r="D9" s="12"/>
      <c r="E9" s="15" t="s">
        <v>43</v>
      </c>
    </row>
    <row r="10" spans="1:5" x14ac:dyDescent="0.25">
      <c r="A10" s="13" t="s">
        <v>44</v>
      </c>
      <c r="B10" s="14"/>
      <c r="C10" s="8"/>
      <c r="D10" s="12"/>
      <c r="E10" s="17" t="s">
        <v>45</v>
      </c>
    </row>
    <row r="11" spans="1:5" x14ac:dyDescent="0.25">
      <c r="A11" s="13" t="s">
        <v>46</v>
      </c>
      <c r="B11" s="14"/>
      <c r="C11" s="8"/>
      <c r="D11" s="12"/>
      <c r="E11" s="18" t="s">
        <v>47</v>
      </c>
    </row>
    <row r="12" spans="1:5" x14ac:dyDescent="0.25">
      <c r="A12" s="19" t="s">
        <v>48</v>
      </c>
      <c r="B12" s="20"/>
      <c r="C12" s="21"/>
      <c r="D12" s="22"/>
      <c r="E12" s="20"/>
    </row>
    <row r="13" spans="1:5" x14ac:dyDescent="0.25">
      <c r="A13" s="23" t="s">
        <v>49</v>
      </c>
      <c r="B13" s="24" t="s">
        <v>50</v>
      </c>
      <c r="C13" s="24" t="s">
        <v>51</v>
      </c>
      <c r="D13" s="25" t="s">
        <v>52</v>
      </c>
      <c r="E13" s="24" t="s">
        <v>53</v>
      </c>
    </row>
    <row r="14" spans="1:5" x14ac:dyDescent="0.25">
      <c r="A14" s="26"/>
      <c r="B14" s="27" t="s">
        <v>54</v>
      </c>
      <c r="C14" s="28"/>
      <c r="D14" s="28"/>
      <c r="E14" s="29">
        <v>4411.82</v>
      </c>
    </row>
    <row r="15" spans="1:5" customFormat="1" x14ac:dyDescent="0.25">
      <c r="A15" s="34">
        <v>45054</v>
      </c>
      <c r="B15" s="27" t="s">
        <v>56</v>
      </c>
      <c r="C15" s="28">
        <v>0</v>
      </c>
      <c r="D15" s="28">
        <v>150000</v>
      </c>
      <c r="E15" s="35">
        <f t="shared" ref="E15:E62" si="0">E14-C15+D15</f>
        <v>154411.82</v>
      </c>
    </row>
    <row r="16" spans="1:5" x14ac:dyDescent="0.25">
      <c r="A16" s="34">
        <v>45054</v>
      </c>
      <c r="B16" s="27" t="s">
        <v>61</v>
      </c>
      <c r="C16" s="28">
        <v>0</v>
      </c>
      <c r="D16" s="28">
        <v>106.11</v>
      </c>
      <c r="E16" s="35">
        <f t="shared" si="0"/>
        <v>154517.93</v>
      </c>
    </row>
    <row r="17" spans="1:5" x14ac:dyDescent="0.25">
      <c r="A17" s="34">
        <v>45054</v>
      </c>
      <c r="B17" s="27" t="s">
        <v>62</v>
      </c>
      <c r="C17" s="28">
        <v>106.11</v>
      </c>
      <c r="D17" s="28">
        <v>0</v>
      </c>
      <c r="E17" s="35">
        <f t="shared" si="0"/>
        <v>154411.82</v>
      </c>
    </row>
    <row r="18" spans="1:5" x14ac:dyDescent="0.25">
      <c r="A18" s="114">
        <v>45054</v>
      </c>
      <c r="B18" s="40" t="s">
        <v>58</v>
      </c>
      <c r="C18" s="35">
        <v>10365.01</v>
      </c>
      <c r="D18" s="28">
        <v>0</v>
      </c>
      <c r="E18" s="35">
        <f t="shared" si="0"/>
        <v>144046.81</v>
      </c>
    </row>
    <row r="19" spans="1:5" x14ac:dyDescent="0.25">
      <c r="A19" s="114">
        <v>45054</v>
      </c>
      <c r="B19" s="41" t="s">
        <v>59</v>
      </c>
      <c r="C19" s="28">
        <v>11894.39</v>
      </c>
      <c r="D19" s="28">
        <v>0</v>
      </c>
      <c r="E19" s="35">
        <f t="shared" si="0"/>
        <v>132152.41999999998</v>
      </c>
    </row>
    <row r="20" spans="1:5" x14ac:dyDescent="0.25">
      <c r="A20" s="114">
        <v>45054</v>
      </c>
      <c r="B20" s="40" t="s">
        <v>60</v>
      </c>
      <c r="C20" s="35">
        <v>106.11</v>
      </c>
      <c r="D20" s="28">
        <v>0</v>
      </c>
      <c r="E20" s="35">
        <f t="shared" si="0"/>
        <v>132046.31</v>
      </c>
    </row>
    <row r="21" spans="1:5" x14ac:dyDescent="0.25">
      <c r="A21" s="114">
        <v>45054</v>
      </c>
      <c r="B21" s="40" t="s">
        <v>63</v>
      </c>
      <c r="C21" s="35">
        <v>162.24</v>
      </c>
      <c r="D21" s="28">
        <v>0</v>
      </c>
      <c r="E21" s="35">
        <f t="shared" si="0"/>
        <v>131884.07</v>
      </c>
    </row>
    <row r="22" spans="1:5" x14ac:dyDescent="0.25">
      <c r="A22" s="114">
        <v>45054</v>
      </c>
      <c r="B22" s="40" t="s">
        <v>64</v>
      </c>
      <c r="C22" s="35">
        <v>150</v>
      </c>
      <c r="D22" s="28">
        <v>0</v>
      </c>
      <c r="E22" s="35">
        <f t="shared" si="0"/>
        <v>131734.07</v>
      </c>
    </row>
    <row r="23" spans="1:5" x14ac:dyDescent="0.25">
      <c r="A23" s="114">
        <v>45055</v>
      </c>
      <c r="B23" s="40" t="s">
        <v>65</v>
      </c>
      <c r="C23" s="35">
        <v>237.15</v>
      </c>
      <c r="D23" s="28">
        <v>0</v>
      </c>
      <c r="E23" s="35">
        <f t="shared" si="0"/>
        <v>131496.92000000001</v>
      </c>
    </row>
    <row r="24" spans="1:5" x14ac:dyDescent="0.25">
      <c r="A24" s="114">
        <v>45055</v>
      </c>
      <c r="B24" s="40" t="s">
        <v>66</v>
      </c>
      <c r="C24" s="35">
        <v>135.4</v>
      </c>
      <c r="D24" s="28">
        <v>0</v>
      </c>
      <c r="E24" s="35">
        <f t="shared" si="0"/>
        <v>131361.52000000002</v>
      </c>
    </row>
    <row r="25" spans="1:5" x14ac:dyDescent="0.25">
      <c r="A25" s="114">
        <v>45055</v>
      </c>
      <c r="B25" s="40" t="s">
        <v>67</v>
      </c>
      <c r="C25" s="35">
        <v>88.5</v>
      </c>
      <c r="D25" s="28">
        <v>0</v>
      </c>
      <c r="E25" s="35">
        <f t="shared" si="0"/>
        <v>131273.02000000002</v>
      </c>
    </row>
    <row r="26" spans="1:5" x14ac:dyDescent="0.25">
      <c r="A26" s="114">
        <v>45056</v>
      </c>
      <c r="B26" s="40" t="s">
        <v>68</v>
      </c>
      <c r="C26" s="35">
        <v>922</v>
      </c>
      <c r="D26" s="28">
        <v>0</v>
      </c>
      <c r="E26" s="35">
        <f t="shared" si="0"/>
        <v>130351.02000000002</v>
      </c>
    </row>
    <row r="27" spans="1:5" x14ac:dyDescent="0.25">
      <c r="A27" s="114">
        <v>45056</v>
      </c>
      <c r="B27" s="40" t="s">
        <v>69</v>
      </c>
      <c r="C27" s="35">
        <v>106.5</v>
      </c>
      <c r="D27" s="28">
        <v>0</v>
      </c>
      <c r="E27" s="35">
        <f t="shared" si="0"/>
        <v>130244.52000000002</v>
      </c>
    </row>
    <row r="28" spans="1:5" x14ac:dyDescent="0.25">
      <c r="A28" s="114">
        <v>45056</v>
      </c>
      <c r="B28" s="40" t="s">
        <v>70</v>
      </c>
      <c r="C28" s="35">
        <v>179.67</v>
      </c>
      <c r="D28" s="28">
        <v>0</v>
      </c>
      <c r="E28" s="35">
        <f t="shared" si="0"/>
        <v>130064.85000000002</v>
      </c>
    </row>
    <row r="29" spans="1:5" x14ac:dyDescent="0.25">
      <c r="A29" s="114">
        <v>45057</v>
      </c>
      <c r="B29" s="40" t="s">
        <v>71</v>
      </c>
      <c r="C29" s="35">
        <v>148.5</v>
      </c>
      <c r="D29" s="28">
        <v>0</v>
      </c>
      <c r="E29" s="35">
        <f t="shared" si="0"/>
        <v>129916.35000000002</v>
      </c>
    </row>
    <row r="30" spans="1:5" x14ac:dyDescent="0.25">
      <c r="A30" s="114">
        <v>45057</v>
      </c>
      <c r="B30" s="40" t="s">
        <v>72</v>
      </c>
      <c r="C30" s="35">
        <v>632.15</v>
      </c>
      <c r="D30" s="28">
        <v>0</v>
      </c>
      <c r="E30" s="35">
        <f t="shared" si="0"/>
        <v>129284.20000000003</v>
      </c>
    </row>
    <row r="31" spans="1:5" x14ac:dyDescent="0.25">
      <c r="A31" s="114">
        <v>45057</v>
      </c>
      <c r="B31" s="40" t="s">
        <v>73</v>
      </c>
      <c r="C31" s="35">
        <v>389.97</v>
      </c>
      <c r="D31" s="28">
        <v>0</v>
      </c>
      <c r="E31" s="35">
        <f t="shared" si="0"/>
        <v>128894.23000000003</v>
      </c>
    </row>
    <row r="32" spans="1:5" x14ac:dyDescent="0.25">
      <c r="A32" s="114">
        <v>45057</v>
      </c>
      <c r="B32" s="40" t="s">
        <v>74</v>
      </c>
      <c r="C32" s="35">
        <v>209.3</v>
      </c>
      <c r="D32" s="28">
        <v>0</v>
      </c>
      <c r="E32" s="35">
        <f t="shared" si="0"/>
        <v>128684.93000000002</v>
      </c>
    </row>
    <row r="33" spans="1:5" x14ac:dyDescent="0.25">
      <c r="A33" s="114">
        <v>45057</v>
      </c>
      <c r="B33" s="40" t="s">
        <v>75</v>
      </c>
      <c r="C33" s="35">
        <v>86.89</v>
      </c>
      <c r="D33" s="28">
        <v>0</v>
      </c>
      <c r="E33" s="35">
        <f t="shared" si="0"/>
        <v>128598.04000000002</v>
      </c>
    </row>
    <row r="34" spans="1:5" x14ac:dyDescent="0.25">
      <c r="A34" s="114">
        <v>45057</v>
      </c>
      <c r="B34" s="40" t="s">
        <v>76</v>
      </c>
      <c r="C34" s="35">
        <v>2538.04</v>
      </c>
      <c r="D34" s="28">
        <v>0</v>
      </c>
      <c r="E34" s="35">
        <f t="shared" si="0"/>
        <v>126060.00000000003</v>
      </c>
    </row>
    <row r="35" spans="1:5" x14ac:dyDescent="0.25">
      <c r="A35" s="114">
        <v>45057</v>
      </c>
      <c r="B35" s="40" t="s">
        <v>77</v>
      </c>
      <c r="C35" s="35">
        <v>86.7</v>
      </c>
      <c r="D35" s="28">
        <v>0</v>
      </c>
      <c r="E35" s="35">
        <f t="shared" si="0"/>
        <v>125973.30000000003</v>
      </c>
    </row>
    <row r="36" spans="1:5" x14ac:dyDescent="0.25">
      <c r="A36" s="114">
        <v>45061</v>
      </c>
      <c r="B36" s="40" t="s">
        <v>78</v>
      </c>
      <c r="C36" s="35">
        <v>158.41999999999999</v>
      </c>
      <c r="D36" s="28">
        <v>0</v>
      </c>
      <c r="E36" s="35">
        <f t="shared" si="0"/>
        <v>125814.88000000003</v>
      </c>
    </row>
    <row r="37" spans="1:5" x14ac:dyDescent="0.25">
      <c r="A37" s="114">
        <v>45061</v>
      </c>
      <c r="B37" s="40" t="s">
        <v>79</v>
      </c>
      <c r="C37" s="35">
        <v>6553.14</v>
      </c>
      <c r="D37" s="28">
        <v>0</v>
      </c>
      <c r="E37" s="35">
        <f t="shared" si="0"/>
        <v>119261.74000000003</v>
      </c>
    </row>
    <row r="38" spans="1:5" x14ac:dyDescent="0.25">
      <c r="A38" s="114">
        <v>45061</v>
      </c>
      <c r="B38" s="40" t="s">
        <v>80</v>
      </c>
      <c r="C38" s="35">
        <v>622.16</v>
      </c>
      <c r="D38" s="28">
        <v>0</v>
      </c>
      <c r="E38" s="35">
        <f t="shared" si="0"/>
        <v>118639.58000000003</v>
      </c>
    </row>
    <row r="39" spans="1:5" x14ac:dyDescent="0.25">
      <c r="A39" s="114">
        <v>45061</v>
      </c>
      <c r="B39" s="40" t="s">
        <v>81</v>
      </c>
      <c r="C39" s="35">
        <v>204.35</v>
      </c>
      <c r="D39" s="28">
        <v>0</v>
      </c>
      <c r="E39" s="35">
        <f t="shared" si="0"/>
        <v>118435.23000000003</v>
      </c>
    </row>
    <row r="40" spans="1:5" x14ac:dyDescent="0.25">
      <c r="A40" s="114">
        <v>45061</v>
      </c>
      <c r="B40" s="40" t="s">
        <v>82</v>
      </c>
      <c r="C40" s="35">
        <v>398</v>
      </c>
      <c r="D40" s="28">
        <v>0</v>
      </c>
      <c r="E40" s="35">
        <f t="shared" si="0"/>
        <v>118037.23000000003</v>
      </c>
    </row>
    <row r="41" spans="1:5" x14ac:dyDescent="0.25">
      <c r="A41" s="114">
        <v>45061</v>
      </c>
      <c r="B41" s="40" t="s">
        <v>83</v>
      </c>
      <c r="C41" s="35">
        <v>144</v>
      </c>
      <c r="D41" s="28">
        <v>0</v>
      </c>
      <c r="E41" s="35">
        <f t="shared" si="0"/>
        <v>117893.23000000003</v>
      </c>
    </row>
    <row r="42" spans="1:5" x14ac:dyDescent="0.25">
      <c r="A42" s="114">
        <v>45062</v>
      </c>
      <c r="B42" s="40" t="s">
        <v>84</v>
      </c>
      <c r="C42" s="35">
        <v>681.85</v>
      </c>
      <c r="D42" s="28">
        <v>0</v>
      </c>
      <c r="E42" s="35">
        <f t="shared" si="0"/>
        <v>117211.38000000002</v>
      </c>
    </row>
    <row r="43" spans="1:5" x14ac:dyDescent="0.25">
      <c r="A43" s="114">
        <v>45064</v>
      </c>
      <c r="B43" s="40" t="s">
        <v>85</v>
      </c>
      <c r="C43" s="35">
        <v>307.89999999999998</v>
      </c>
      <c r="D43" s="28">
        <v>0</v>
      </c>
      <c r="E43" s="35">
        <f t="shared" si="0"/>
        <v>116903.48000000003</v>
      </c>
    </row>
    <row r="44" spans="1:5" x14ac:dyDescent="0.25">
      <c r="A44" s="114">
        <v>45065</v>
      </c>
      <c r="B44" s="40" t="s">
        <v>86</v>
      </c>
      <c r="C44" s="35">
        <v>746.43</v>
      </c>
      <c r="D44" s="28">
        <v>0</v>
      </c>
      <c r="E44" s="35">
        <f t="shared" si="0"/>
        <v>116157.05000000003</v>
      </c>
    </row>
    <row r="45" spans="1:5" x14ac:dyDescent="0.25">
      <c r="A45" s="114">
        <v>45068</v>
      </c>
      <c r="B45" s="40" t="s">
        <v>227</v>
      </c>
      <c r="C45" s="35">
        <v>139.46</v>
      </c>
      <c r="D45" s="28">
        <v>0</v>
      </c>
      <c r="E45" s="35">
        <f t="shared" si="0"/>
        <v>116017.59000000003</v>
      </c>
    </row>
    <row r="46" spans="1:5" x14ac:dyDescent="0.25">
      <c r="A46" s="114">
        <v>45068</v>
      </c>
      <c r="B46" s="40" t="s">
        <v>87</v>
      </c>
      <c r="C46" s="35">
        <v>500</v>
      </c>
      <c r="D46" s="28">
        <v>0</v>
      </c>
      <c r="E46" s="35">
        <f t="shared" si="0"/>
        <v>115517.59000000003</v>
      </c>
    </row>
    <row r="47" spans="1:5" x14ac:dyDescent="0.25">
      <c r="A47" s="114">
        <v>45069</v>
      </c>
      <c r="B47" s="40" t="s">
        <v>88</v>
      </c>
      <c r="C47" s="35">
        <v>1615</v>
      </c>
      <c r="D47" s="28">
        <v>0</v>
      </c>
      <c r="E47" s="35">
        <f t="shared" si="0"/>
        <v>113902.59000000003</v>
      </c>
    </row>
    <row r="48" spans="1:5" x14ac:dyDescent="0.25">
      <c r="A48" s="114">
        <v>45070</v>
      </c>
      <c r="B48" s="40" t="s">
        <v>89</v>
      </c>
      <c r="C48" s="35">
        <v>1395.08</v>
      </c>
      <c r="D48" s="28">
        <v>0</v>
      </c>
      <c r="E48" s="35">
        <f t="shared" si="0"/>
        <v>112507.51000000002</v>
      </c>
    </row>
    <row r="49" spans="1:5" x14ac:dyDescent="0.25">
      <c r="A49" s="114">
        <v>45070</v>
      </c>
      <c r="B49" s="40" t="s">
        <v>90</v>
      </c>
      <c r="C49" s="35">
        <v>168.9</v>
      </c>
      <c r="D49" s="28">
        <v>0</v>
      </c>
      <c r="E49" s="35">
        <f t="shared" si="0"/>
        <v>112338.61000000003</v>
      </c>
    </row>
    <row r="50" spans="1:5" x14ac:dyDescent="0.25">
      <c r="A50" s="114">
        <v>45070</v>
      </c>
      <c r="B50" s="40" t="s">
        <v>91</v>
      </c>
      <c r="C50" s="35">
        <v>147.86000000000001</v>
      </c>
      <c r="D50" s="28">
        <v>0</v>
      </c>
      <c r="E50" s="35">
        <f t="shared" si="0"/>
        <v>112190.75000000003</v>
      </c>
    </row>
    <row r="51" spans="1:5" x14ac:dyDescent="0.25">
      <c r="A51" s="114">
        <v>45071</v>
      </c>
      <c r="B51" s="42" t="s">
        <v>228</v>
      </c>
      <c r="C51" s="35">
        <v>8906.4599999999991</v>
      </c>
      <c r="D51" s="28">
        <v>0</v>
      </c>
      <c r="E51" s="35">
        <f t="shared" si="0"/>
        <v>103284.29000000004</v>
      </c>
    </row>
    <row r="52" spans="1:5" x14ac:dyDescent="0.25">
      <c r="A52" s="114">
        <v>45071</v>
      </c>
      <c r="B52" s="40" t="s">
        <v>92</v>
      </c>
      <c r="C52" s="35">
        <v>80.709999999999994</v>
      </c>
      <c r="D52" s="28">
        <v>0</v>
      </c>
      <c r="E52" s="35">
        <f t="shared" si="0"/>
        <v>103203.58000000003</v>
      </c>
    </row>
    <row r="53" spans="1:5" x14ac:dyDescent="0.25">
      <c r="A53" s="114">
        <v>45071</v>
      </c>
      <c r="B53" s="40" t="s">
        <v>93</v>
      </c>
      <c r="C53" s="35">
        <v>200.75</v>
      </c>
      <c r="D53" s="28">
        <v>0</v>
      </c>
      <c r="E53" s="35">
        <f t="shared" si="0"/>
        <v>103002.83000000003</v>
      </c>
    </row>
    <row r="54" spans="1:5" x14ac:dyDescent="0.25">
      <c r="A54" s="114">
        <v>45071</v>
      </c>
      <c r="B54" s="40" t="s">
        <v>94</v>
      </c>
      <c r="C54" s="35">
        <v>24.55</v>
      </c>
      <c r="D54" s="28">
        <v>0</v>
      </c>
      <c r="E54" s="35">
        <f t="shared" si="0"/>
        <v>102978.28000000003</v>
      </c>
    </row>
    <row r="55" spans="1:5" customFormat="1" x14ac:dyDescent="0.25">
      <c r="A55" s="36">
        <v>45071</v>
      </c>
      <c r="B55" s="37" t="s">
        <v>95</v>
      </c>
      <c r="C55" s="38">
        <v>100205.42</v>
      </c>
      <c r="D55" s="38">
        <v>0</v>
      </c>
      <c r="E55" s="35">
        <f t="shared" si="0"/>
        <v>2772.8600000000297</v>
      </c>
    </row>
    <row r="56" spans="1:5" x14ac:dyDescent="0.25">
      <c r="A56" s="114">
        <v>45072</v>
      </c>
      <c r="B56" s="40" t="s">
        <v>96</v>
      </c>
      <c r="C56" s="35">
        <v>92.07</v>
      </c>
      <c r="D56" s="28">
        <v>0</v>
      </c>
      <c r="E56" s="35">
        <f t="shared" si="0"/>
        <v>2680.7900000000295</v>
      </c>
    </row>
    <row r="57" spans="1:5" x14ac:dyDescent="0.25">
      <c r="A57" s="114">
        <v>45072</v>
      </c>
      <c r="B57" s="40" t="s">
        <v>97</v>
      </c>
      <c r="C57" s="35">
        <v>532.79999999999995</v>
      </c>
      <c r="D57" s="28">
        <v>0</v>
      </c>
      <c r="E57" s="35">
        <f t="shared" si="0"/>
        <v>2147.9900000000298</v>
      </c>
    </row>
    <row r="58" spans="1:5" x14ac:dyDescent="0.25">
      <c r="A58" s="114">
        <v>45075</v>
      </c>
      <c r="B58" s="40" t="s">
        <v>193</v>
      </c>
      <c r="C58" s="35">
        <v>191.58</v>
      </c>
      <c r="D58" s="28">
        <v>0</v>
      </c>
      <c r="E58" s="35">
        <f t="shared" si="0"/>
        <v>1956.4100000000299</v>
      </c>
    </row>
    <row r="59" spans="1:5" x14ac:dyDescent="0.25">
      <c r="A59" s="114">
        <v>45077</v>
      </c>
      <c r="B59" s="40" t="s">
        <v>195</v>
      </c>
      <c r="C59" s="35">
        <v>336.3</v>
      </c>
      <c r="D59" s="28">
        <v>0</v>
      </c>
      <c r="E59" s="35">
        <f t="shared" si="0"/>
        <v>1620.1100000000299</v>
      </c>
    </row>
    <row r="60" spans="1:5" x14ac:dyDescent="0.25">
      <c r="A60" s="114">
        <v>45077</v>
      </c>
      <c r="B60" s="40" t="s">
        <v>196</v>
      </c>
      <c r="C60" s="35">
        <v>25.82</v>
      </c>
      <c r="D60" s="28">
        <v>0</v>
      </c>
      <c r="E60" s="35">
        <f t="shared" si="0"/>
        <v>1594.29000000003</v>
      </c>
    </row>
    <row r="61" spans="1:5" customFormat="1" x14ac:dyDescent="0.25">
      <c r="A61" s="114">
        <v>45077</v>
      </c>
      <c r="B61" s="37" t="s">
        <v>258</v>
      </c>
      <c r="C61" s="38">
        <v>0</v>
      </c>
      <c r="D61" s="116">
        <v>745.49</v>
      </c>
      <c r="E61" s="35">
        <f t="shared" si="0"/>
        <v>2339.7800000000298</v>
      </c>
    </row>
    <row r="62" spans="1:5" customFormat="1" x14ac:dyDescent="0.25">
      <c r="A62" s="43"/>
      <c r="B62" s="37" t="s">
        <v>98</v>
      </c>
      <c r="C62" s="38"/>
      <c r="D62" s="38"/>
      <c r="E62" s="35">
        <f t="shared" si="0"/>
        <v>2339.7800000000298</v>
      </c>
    </row>
    <row r="63" spans="1:5" ht="15.75" thickBot="1" x14ac:dyDescent="0.3">
      <c r="A63" s="30"/>
      <c r="B63" s="31"/>
      <c r="C63" s="32"/>
      <c r="D63" s="32"/>
      <c r="E63" s="33"/>
    </row>
    <row r="64" spans="1:5" customFormat="1" ht="15.75" thickBot="1" x14ac:dyDescent="0.3">
      <c r="B64" s="44" t="s">
        <v>99</v>
      </c>
      <c r="C64" s="45">
        <v>45047</v>
      </c>
      <c r="D64" s="39"/>
      <c r="E64" s="46"/>
    </row>
    <row r="65" spans="2:5" customFormat="1" x14ac:dyDescent="0.25">
      <c r="B65" s="62" t="s">
        <v>100</v>
      </c>
      <c r="C65" s="47">
        <v>1767.92</v>
      </c>
      <c r="D65" s="39"/>
      <c r="E65" s="46"/>
    </row>
    <row r="66" spans="2:5" customFormat="1" x14ac:dyDescent="0.25">
      <c r="B66" s="63" t="s">
        <v>10</v>
      </c>
      <c r="C66" s="48">
        <v>4225.43</v>
      </c>
      <c r="D66" s="39"/>
      <c r="E66" s="46"/>
    </row>
    <row r="67" spans="2:5" customFormat="1" x14ac:dyDescent="0.25">
      <c r="B67" s="63" t="s">
        <v>16</v>
      </c>
      <c r="C67" s="48">
        <v>2418.7399999999998</v>
      </c>
      <c r="D67" s="39"/>
      <c r="E67" s="46"/>
    </row>
    <row r="68" spans="2:5" customFormat="1" x14ac:dyDescent="0.25">
      <c r="B68" s="63" t="s">
        <v>13</v>
      </c>
      <c r="C68" s="48">
        <v>2060.9299999999998</v>
      </c>
      <c r="D68" s="39"/>
      <c r="E68" s="46"/>
    </row>
    <row r="69" spans="2:5" customFormat="1" x14ac:dyDescent="0.25">
      <c r="B69" s="63" t="s">
        <v>34</v>
      </c>
      <c r="C69" s="48">
        <v>4227.1400000000003</v>
      </c>
      <c r="D69" s="39"/>
      <c r="E69" s="46"/>
    </row>
    <row r="70" spans="2:5" customFormat="1" x14ac:dyDescent="0.25">
      <c r="B70" s="63" t="s">
        <v>14</v>
      </c>
      <c r="C70" s="48">
        <v>2642.1</v>
      </c>
      <c r="D70" s="39"/>
      <c r="E70" s="46"/>
    </row>
    <row r="71" spans="2:5" customFormat="1" x14ac:dyDescent="0.25">
      <c r="B71" s="63" t="s">
        <v>27</v>
      </c>
      <c r="C71" s="48">
        <v>2234.39</v>
      </c>
      <c r="D71" s="39"/>
      <c r="E71" s="46"/>
    </row>
    <row r="72" spans="2:5" customFormat="1" x14ac:dyDescent="0.25">
      <c r="B72" s="64" t="s">
        <v>1</v>
      </c>
      <c r="C72" s="48">
        <v>4799.41</v>
      </c>
      <c r="D72" s="39"/>
      <c r="E72" s="46"/>
    </row>
    <row r="73" spans="2:5" customFormat="1" x14ac:dyDescent="0.25">
      <c r="B73" s="64" t="s">
        <v>19</v>
      </c>
      <c r="C73" s="48">
        <v>2550.25</v>
      </c>
      <c r="D73" s="39"/>
      <c r="E73" s="46"/>
    </row>
    <row r="74" spans="2:5" customFormat="1" x14ac:dyDescent="0.25">
      <c r="B74" s="64" t="s">
        <v>33</v>
      </c>
      <c r="C74" s="48">
        <v>3697.79</v>
      </c>
      <c r="D74" s="39"/>
      <c r="E74" s="46"/>
    </row>
    <row r="75" spans="2:5" customFormat="1" x14ac:dyDescent="0.25">
      <c r="B75" s="64" t="s">
        <v>8</v>
      </c>
      <c r="C75" s="48">
        <v>2024.16</v>
      </c>
      <c r="D75" s="39"/>
      <c r="E75" s="46"/>
    </row>
    <row r="76" spans="2:5" customFormat="1" x14ac:dyDescent="0.25">
      <c r="B76" s="64" t="s">
        <v>101</v>
      </c>
      <c r="C76" s="48">
        <v>2751.78</v>
      </c>
      <c r="D76" s="39"/>
      <c r="E76" s="46"/>
    </row>
    <row r="77" spans="2:5" customFormat="1" x14ac:dyDescent="0.25">
      <c r="B77" s="64" t="s">
        <v>102</v>
      </c>
      <c r="C77" s="48">
        <v>2850.64</v>
      </c>
      <c r="D77" s="39"/>
      <c r="E77" s="46"/>
    </row>
    <row r="78" spans="2:5" customFormat="1" x14ac:dyDescent="0.25">
      <c r="B78" s="64" t="s">
        <v>23</v>
      </c>
      <c r="C78" s="48">
        <v>2506.2199999999998</v>
      </c>
      <c r="D78" s="39"/>
      <c r="E78" s="46"/>
    </row>
    <row r="79" spans="2:5" customFormat="1" x14ac:dyDescent="0.25">
      <c r="B79" s="64" t="s">
        <v>11</v>
      </c>
      <c r="C79" s="48">
        <v>2049.58</v>
      </c>
      <c r="D79" s="39"/>
      <c r="E79" s="46"/>
    </row>
    <row r="80" spans="2:5" customFormat="1" x14ac:dyDescent="0.25">
      <c r="B80" s="64" t="s">
        <v>32</v>
      </c>
      <c r="C80" s="48">
        <v>2956.34</v>
      </c>
      <c r="D80" s="39"/>
      <c r="E80" s="46"/>
    </row>
    <row r="81" spans="2:5" customFormat="1" x14ac:dyDescent="0.25">
      <c r="B81" s="64" t="s">
        <v>17</v>
      </c>
      <c r="C81" s="48">
        <v>2746.7</v>
      </c>
      <c r="D81" s="39"/>
      <c r="E81" s="46"/>
    </row>
    <row r="82" spans="2:5" customFormat="1" x14ac:dyDescent="0.25">
      <c r="B82" s="64" t="s">
        <v>30</v>
      </c>
      <c r="C82" s="48">
        <v>2628.24</v>
      </c>
      <c r="D82" s="39"/>
      <c r="E82" s="46"/>
    </row>
    <row r="83" spans="2:5" customFormat="1" x14ac:dyDescent="0.25">
      <c r="B83" s="64" t="s">
        <v>12</v>
      </c>
      <c r="C83" s="48">
        <v>1871.55</v>
      </c>
      <c r="D83" s="39"/>
      <c r="E83" s="46"/>
    </row>
    <row r="84" spans="2:5" customFormat="1" x14ac:dyDescent="0.25">
      <c r="B84" s="64" t="s">
        <v>21</v>
      </c>
      <c r="C84" s="48">
        <v>3424.55</v>
      </c>
      <c r="D84" s="39"/>
      <c r="E84" s="46"/>
    </row>
    <row r="85" spans="2:5" customFormat="1" x14ac:dyDescent="0.25">
      <c r="B85" s="64" t="s">
        <v>18</v>
      </c>
      <c r="C85" s="48">
        <v>2628.75</v>
      </c>
      <c r="D85" s="39"/>
      <c r="E85" s="46"/>
    </row>
    <row r="86" spans="2:5" customFormat="1" x14ac:dyDescent="0.25">
      <c r="B86" s="64" t="s">
        <v>20</v>
      </c>
      <c r="C86" s="48">
        <v>3712.84</v>
      </c>
      <c r="D86" s="39"/>
      <c r="E86" s="46"/>
    </row>
    <row r="87" spans="2:5" customFormat="1" x14ac:dyDescent="0.25">
      <c r="B87" s="64" t="s">
        <v>22</v>
      </c>
      <c r="C87" s="48">
        <v>8377.17</v>
      </c>
      <c r="D87" s="39"/>
      <c r="E87" s="46"/>
    </row>
    <row r="88" spans="2:5" customFormat="1" x14ac:dyDescent="0.25">
      <c r="B88" s="64" t="s">
        <v>9</v>
      </c>
      <c r="C88" s="48">
        <v>2247.56</v>
      </c>
      <c r="D88" s="39"/>
      <c r="E88" s="46"/>
    </row>
    <row r="89" spans="2:5" customFormat="1" x14ac:dyDescent="0.25">
      <c r="B89" s="64" t="s">
        <v>31</v>
      </c>
      <c r="C89" s="48">
        <v>2795.62</v>
      </c>
      <c r="D89" s="39"/>
      <c r="E89" s="46"/>
    </row>
    <row r="90" spans="2:5" customFormat="1" x14ac:dyDescent="0.25">
      <c r="B90" s="64" t="s">
        <v>103</v>
      </c>
      <c r="C90" s="48">
        <v>4789.3500000000004</v>
      </c>
      <c r="D90" s="39"/>
      <c r="E90" s="46"/>
    </row>
    <row r="91" spans="2:5" customFormat="1" x14ac:dyDescent="0.25">
      <c r="B91" s="64" t="s">
        <v>104</v>
      </c>
      <c r="C91" s="48">
        <v>1833.4</v>
      </c>
      <c r="D91" s="39"/>
      <c r="E91" s="46"/>
    </row>
    <row r="92" spans="2:5" customFormat="1" x14ac:dyDescent="0.25">
      <c r="B92" s="65" t="s">
        <v>3</v>
      </c>
      <c r="C92" s="48">
        <v>3956.79</v>
      </c>
      <c r="D92" s="39"/>
      <c r="E92" s="46"/>
    </row>
    <row r="93" spans="2:5" customFormat="1" x14ac:dyDescent="0.25">
      <c r="B93" s="64" t="s">
        <v>15</v>
      </c>
      <c r="C93" s="48">
        <v>2766.49</v>
      </c>
      <c r="D93" s="39"/>
      <c r="E93" s="46"/>
    </row>
    <row r="94" spans="2:5" customFormat="1" x14ac:dyDescent="0.25">
      <c r="B94" s="65" t="s">
        <v>0</v>
      </c>
      <c r="C94" s="48">
        <v>2832.03</v>
      </c>
      <c r="D94" s="39"/>
      <c r="E94" s="46"/>
    </row>
    <row r="95" spans="2:5" customFormat="1" x14ac:dyDescent="0.25">
      <c r="B95" s="65" t="s">
        <v>28</v>
      </c>
      <c r="C95" s="48">
        <v>2642.65</v>
      </c>
      <c r="D95" s="39"/>
      <c r="E95" s="46"/>
    </row>
    <row r="96" spans="2:5" customFormat="1" x14ac:dyDescent="0.25">
      <c r="B96" s="65" t="s">
        <v>7</v>
      </c>
      <c r="C96" s="48">
        <v>2551.62</v>
      </c>
      <c r="D96" s="39"/>
      <c r="E96" s="46"/>
    </row>
    <row r="97" spans="1:5" customFormat="1" ht="15.75" thickBot="1" x14ac:dyDescent="0.3">
      <c r="B97" s="66" t="s">
        <v>105</v>
      </c>
      <c r="C97" s="48">
        <v>2637.29</v>
      </c>
      <c r="D97" s="39"/>
      <c r="E97" s="46"/>
    </row>
    <row r="98" spans="1:5" customFormat="1" ht="15.75" thickBot="1" x14ac:dyDescent="0.3">
      <c r="B98" s="49" t="s">
        <v>106</v>
      </c>
      <c r="C98" s="50">
        <f>SUM(C65:C97)</f>
        <v>100205.41999999998</v>
      </c>
      <c r="D98" s="39"/>
      <c r="E98" s="46"/>
    </row>
    <row r="99" spans="1:5" s="54" customFormat="1" x14ac:dyDescent="0.25">
      <c r="A99" s="51"/>
      <c r="B99" s="52"/>
      <c r="C99" s="52"/>
      <c r="D99" s="53"/>
      <c r="E99" s="52"/>
    </row>
    <row r="100" spans="1:5" x14ac:dyDescent="0.25">
      <c r="A100" s="2"/>
    </row>
    <row r="101" spans="1:5" customFormat="1" x14ac:dyDescent="0.25">
      <c r="A101" s="55" t="s">
        <v>113</v>
      </c>
      <c r="B101" s="56"/>
      <c r="C101" s="56"/>
      <c r="E101" s="33"/>
    </row>
    <row r="102" spans="1:5" customFormat="1" x14ac:dyDescent="0.25">
      <c r="A102" s="55"/>
      <c r="B102" s="56"/>
      <c r="C102" s="56"/>
      <c r="E102" s="33"/>
    </row>
    <row r="103" spans="1:5" customFormat="1" x14ac:dyDescent="0.25">
      <c r="A103" s="55"/>
      <c r="B103" s="56"/>
      <c r="C103" s="56"/>
      <c r="E103" s="33"/>
    </row>
    <row r="104" spans="1:5" customFormat="1" x14ac:dyDescent="0.25">
      <c r="A104" s="55"/>
      <c r="B104" s="56"/>
      <c r="C104" s="56"/>
      <c r="E104" s="33"/>
    </row>
    <row r="105" spans="1:5" customFormat="1" x14ac:dyDescent="0.25">
      <c r="A105" s="55"/>
      <c r="B105" s="56"/>
      <c r="C105" s="56"/>
      <c r="E105" s="33"/>
    </row>
    <row r="106" spans="1:5" customFormat="1" x14ac:dyDescent="0.25">
      <c r="A106" s="55"/>
      <c r="B106" s="57" t="s">
        <v>107</v>
      </c>
      <c r="C106" s="58" t="s">
        <v>108</v>
      </c>
      <c r="E106" s="33"/>
    </row>
    <row r="107" spans="1:5" customFormat="1" x14ac:dyDescent="0.25">
      <c r="A107" s="55"/>
      <c r="B107" s="59" t="s">
        <v>109</v>
      </c>
      <c r="C107" s="60" t="s">
        <v>110</v>
      </c>
      <c r="E107" s="33"/>
    </row>
    <row r="108" spans="1:5" customFormat="1" x14ac:dyDescent="0.25">
      <c r="A108" s="61"/>
      <c r="B108" s="59" t="s">
        <v>111</v>
      </c>
      <c r="C108" s="60" t="s">
        <v>112</v>
      </c>
      <c r="E108" s="33"/>
    </row>
    <row r="109" spans="1:5" x14ac:dyDescent="0.25">
      <c r="A109" s="2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opLeftCell="A91" workbookViewId="0">
      <selection activeCell="C112" sqref="C112"/>
    </sheetView>
  </sheetViews>
  <sheetFormatPr defaultRowHeight="15" x14ac:dyDescent="0.25"/>
  <cols>
    <col min="1" max="1" width="10.7109375" style="1" bestFit="1" customWidth="1"/>
    <col min="2" max="2" width="11.85546875" style="4" bestFit="1" customWidth="1"/>
    <col min="3" max="3" width="50.7109375" style="1" bestFit="1" customWidth="1"/>
    <col min="4" max="4" width="51.28515625" style="1" bestFit="1" customWidth="1"/>
    <col min="5" max="6" width="11.28515625" style="3" bestFit="1" customWidth="1"/>
    <col min="7" max="16384" width="9.140625" style="1"/>
  </cols>
  <sheetData>
    <row r="1" spans="1:6" x14ac:dyDescent="0.25">
      <c r="A1"/>
      <c r="B1" s="87"/>
      <c r="C1" s="187" t="s">
        <v>217</v>
      </c>
      <c r="D1" s="187"/>
      <c r="E1" s="77"/>
      <c r="F1" s="77"/>
    </row>
    <row r="2" spans="1:6" x14ac:dyDescent="0.25">
      <c r="A2"/>
      <c r="B2" s="87"/>
      <c r="C2" s="188" t="s">
        <v>225</v>
      </c>
      <c r="D2" s="188"/>
      <c r="E2" s="77"/>
      <c r="F2" s="77"/>
    </row>
    <row r="3" spans="1:6" x14ac:dyDescent="0.25">
      <c r="A3"/>
      <c r="B3" s="87"/>
      <c r="C3" s="189" t="s">
        <v>218</v>
      </c>
      <c r="D3" s="189"/>
      <c r="E3" s="77"/>
      <c r="F3" s="77"/>
    </row>
    <row r="4" spans="1:6" ht="25.5" x14ac:dyDescent="0.25">
      <c r="A4" s="88" t="s">
        <v>219</v>
      </c>
      <c r="B4" s="89" t="s">
        <v>220</v>
      </c>
      <c r="C4" s="90" t="s">
        <v>221</v>
      </c>
      <c r="D4" s="91" t="s">
        <v>222</v>
      </c>
      <c r="E4" s="92" t="s">
        <v>223</v>
      </c>
      <c r="F4" s="92" t="s">
        <v>224</v>
      </c>
    </row>
    <row r="5" spans="1:6" x14ac:dyDescent="0.25">
      <c r="A5" s="114">
        <v>45048</v>
      </c>
      <c r="B5" s="94">
        <v>6041</v>
      </c>
      <c r="C5" s="40" t="s">
        <v>213</v>
      </c>
      <c r="D5" s="94" t="s">
        <v>252</v>
      </c>
      <c r="E5" s="35">
        <v>237.15</v>
      </c>
      <c r="F5" s="35">
        <v>237.15</v>
      </c>
    </row>
    <row r="6" spans="1:6" x14ac:dyDescent="0.25">
      <c r="A6" s="114">
        <v>45048</v>
      </c>
      <c r="B6" s="94">
        <v>6042</v>
      </c>
      <c r="C6" s="40" t="s">
        <v>213</v>
      </c>
      <c r="D6" s="94" t="s">
        <v>253</v>
      </c>
      <c r="E6" s="35">
        <v>135.4</v>
      </c>
      <c r="F6" s="35">
        <v>135.4</v>
      </c>
    </row>
    <row r="7" spans="1:6" x14ac:dyDescent="0.25">
      <c r="A7" s="114">
        <v>45048</v>
      </c>
      <c r="B7" s="94">
        <v>11993</v>
      </c>
      <c r="C7" s="40" t="s">
        <v>216</v>
      </c>
      <c r="D7" s="94" t="s">
        <v>253</v>
      </c>
      <c r="E7" s="35">
        <v>681.85</v>
      </c>
      <c r="F7" s="35">
        <v>681.85</v>
      </c>
    </row>
    <row r="8" spans="1:6" x14ac:dyDescent="0.25">
      <c r="A8" s="114">
        <v>45048</v>
      </c>
      <c r="B8" s="94">
        <v>8524</v>
      </c>
      <c r="C8" s="40" t="s">
        <v>206</v>
      </c>
      <c r="D8" s="94" t="s">
        <v>214</v>
      </c>
      <c r="E8" s="35">
        <v>6553.14</v>
      </c>
      <c r="F8" s="35">
        <v>6553.14</v>
      </c>
    </row>
    <row r="9" spans="1:6" x14ac:dyDescent="0.25">
      <c r="A9" s="114">
        <v>45049</v>
      </c>
      <c r="B9" s="94">
        <v>638445</v>
      </c>
      <c r="C9" s="40" t="s">
        <v>205</v>
      </c>
      <c r="D9" s="94" t="s">
        <v>254</v>
      </c>
      <c r="E9" s="35">
        <v>398</v>
      </c>
      <c r="F9" s="35">
        <v>398</v>
      </c>
    </row>
    <row r="10" spans="1:6" x14ac:dyDescent="0.25">
      <c r="A10" s="114">
        <v>45049</v>
      </c>
      <c r="B10" s="94">
        <v>6407</v>
      </c>
      <c r="C10" s="40" t="s">
        <v>201</v>
      </c>
      <c r="D10" s="94" t="s">
        <v>254</v>
      </c>
      <c r="E10" s="35">
        <v>106.5</v>
      </c>
      <c r="F10" s="35">
        <v>106.5</v>
      </c>
    </row>
    <row r="11" spans="1:6" x14ac:dyDescent="0.25">
      <c r="A11" s="114">
        <v>45049</v>
      </c>
      <c r="B11" s="94">
        <v>2528</v>
      </c>
      <c r="C11" s="40" t="s">
        <v>203</v>
      </c>
      <c r="D11" s="94" t="s">
        <v>255</v>
      </c>
      <c r="E11" s="35">
        <v>389.97</v>
      </c>
      <c r="F11" s="35">
        <v>389.97</v>
      </c>
    </row>
    <row r="12" spans="1:6" x14ac:dyDescent="0.25">
      <c r="A12" s="114">
        <v>45049</v>
      </c>
      <c r="B12" s="94">
        <v>5939</v>
      </c>
      <c r="C12" s="40" t="s">
        <v>203</v>
      </c>
      <c r="D12" s="94" t="s">
        <v>255</v>
      </c>
      <c r="E12" s="35">
        <v>148.5</v>
      </c>
      <c r="F12" s="35">
        <v>148.5</v>
      </c>
    </row>
    <row r="13" spans="1:6" x14ac:dyDescent="0.25">
      <c r="A13" s="114">
        <v>45049</v>
      </c>
      <c r="B13" s="94">
        <v>5955</v>
      </c>
      <c r="C13" s="40" t="s">
        <v>203</v>
      </c>
      <c r="D13" s="94" t="s">
        <v>255</v>
      </c>
      <c r="E13" s="35">
        <v>86.89</v>
      </c>
      <c r="F13" s="35">
        <v>86.89</v>
      </c>
    </row>
    <row r="14" spans="1:6" x14ac:dyDescent="0.25">
      <c r="A14" s="114">
        <v>45049</v>
      </c>
      <c r="B14" s="94">
        <v>2501</v>
      </c>
      <c r="C14" s="40" t="s">
        <v>203</v>
      </c>
      <c r="D14" s="94" t="s">
        <v>255</v>
      </c>
      <c r="E14" s="35">
        <v>2538.04</v>
      </c>
      <c r="F14" s="35">
        <v>2538.04</v>
      </c>
    </row>
    <row r="15" spans="1:6" x14ac:dyDescent="0.25">
      <c r="A15" s="114">
        <v>45049</v>
      </c>
      <c r="B15" s="94">
        <v>2510</v>
      </c>
      <c r="C15" s="40" t="s">
        <v>203</v>
      </c>
      <c r="D15" s="94" t="s">
        <v>255</v>
      </c>
      <c r="E15" s="35">
        <v>209.3</v>
      </c>
      <c r="F15" s="35">
        <v>209.3</v>
      </c>
    </row>
    <row r="16" spans="1:6" x14ac:dyDescent="0.25">
      <c r="A16" s="114">
        <v>45049</v>
      </c>
      <c r="B16" s="94">
        <v>5947</v>
      </c>
      <c r="C16" s="40" t="s">
        <v>203</v>
      </c>
      <c r="D16" s="94" t="s">
        <v>255</v>
      </c>
      <c r="E16" s="35">
        <v>632.15</v>
      </c>
      <c r="F16" s="35">
        <v>632.15</v>
      </c>
    </row>
    <row r="17" spans="1:6" x14ac:dyDescent="0.25">
      <c r="A17" s="114">
        <v>45049</v>
      </c>
      <c r="B17" s="94">
        <v>2536</v>
      </c>
      <c r="C17" s="40" t="s">
        <v>203</v>
      </c>
      <c r="D17" s="94" t="s">
        <v>255</v>
      </c>
      <c r="E17" s="35">
        <v>86.7</v>
      </c>
      <c r="F17" s="35">
        <v>86.7</v>
      </c>
    </row>
    <row r="18" spans="1:6" x14ac:dyDescent="0.25">
      <c r="A18" s="114">
        <v>45050</v>
      </c>
      <c r="B18" s="110">
        <v>12008</v>
      </c>
      <c r="C18" s="40" t="s">
        <v>216</v>
      </c>
      <c r="D18" s="94" t="s">
        <v>253</v>
      </c>
      <c r="E18" s="35">
        <v>307.89999999999998</v>
      </c>
      <c r="F18" s="35">
        <v>307.89999999999998</v>
      </c>
    </row>
    <row r="19" spans="1:6" x14ac:dyDescent="0.25">
      <c r="A19" s="114">
        <v>45051</v>
      </c>
      <c r="B19" s="94">
        <v>123697972</v>
      </c>
      <c r="C19" s="40" t="s">
        <v>215</v>
      </c>
      <c r="D19" s="94" t="s">
        <v>256</v>
      </c>
      <c r="E19" s="35">
        <v>158.41999999999999</v>
      </c>
      <c r="F19" s="35">
        <v>158.41999999999999</v>
      </c>
    </row>
    <row r="20" spans="1:6" x14ac:dyDescent="0.25">
      <c r="A20" s="114">
        <v>45051</v>
      </c>
      <c r="B20" s="94">
        <v>16525</v>
      </c>
      <c r="C20" s="40" t="s">
        <v>4</v>
      </c>
      <c r="D20" s="94" t="s">
        <v>256</v>
      </c>
      <c r="E20" s="35">
        <v>144</v>
      </c>
      <c r="F20" s="35">
        <v>144</v>
      </c>
    </row>
    <row r="21" spans="1:6" x14ac:dyDescent="0.25">
      <c r="A21" s="114">
        <v>45051</v>
      </c>
      <c r="B21" s="94">
        <v>1291030</v>
      </c>
      <c r="C21" s="40" t="s">
        <v>5</v>
      </c>
      <c r="D21" s="94" t="s">
        <v>256</v>
      </c>
      <c r="E21" s="35">
        <v>622.16</v>
      </c>
      <c r="F21" s="35">
        <v>622.16</v>
      </c>
    </row>
    <row r="22" spans="1:6" x14ac:dyDescent="0.25">
      <c r="A22" s="114">
        <v>45051</v>
      </c>
      <c r="B22" s="94">
        <v>716069</v>
      </c>
      <c r="C22" s="40" t="s">
        <v>207</v>
      </c>
      <c r="D22" s="94" t="s">
        <v>256</v>
      </c>
      <c r="E22" s="35">
        <v>204.35</v>
      </c>
      <c r="F22" s="35">
        <v>204.35</v>
      </c>
    </row>
    <row r="23" spans="1:6" x14ac:dyDescent="0.25">
      <c r="A23" s="114">
        <v>45051</v>
      </c>
      <c r="B23" s="110">
        <v>602154</v>
      </c>
      <c r="C23" s="40" t="s">
        <v>2</v>
      </c>
      <c r="D23" s="94" t="s">
        <v>214</v>
      </c>
      <c r="E23" s="35">
        <v>150</v>
      </c>
      <c r="F23" s="35">
        <v>150</v>
      </c>
    </row>
    <row r="24" spans="1:6" x14ac:dyDescent="0.25">
      <c r="A24" s="114">
        <v>45054</v>
      </c>
      <c r="B24" s="110">
        <v>873466</v>
      </c>
      <c r="C24" s="40" t="s">
        <v>212</v>
      </c>
      <c r="D24" s="94" t="s">
        <v>252</v>
      </c>
      <c r="E24" s="35">
        <v>88.5</v>
      </c>
      <c r="F24" s="35">
        <v>88.5</v>
      </c>
    </row>
    <row r="25" spans="1:6" x14ac:dyDescent="0.25">
      <c r="A25" s="114">
        <v>45055</v>
      </c>
      <c r="B25" s="94">
        <v>369564</v>
      </c>
      <c r="C25" s="40" t="s">
        <v>6</v>
      </c>
      <c r="D25" s="94" t="s">
        <v>255</v>
      </c>
      <c r="E25" s="35">
        <v>200.75</v>
      </c>
      <c r="F25" s="35">
        <v>200.75</v>
      </c>
    </row>
    <row r="26" spans="1:6" x14ac:dyDescent="0.25">
      <c r="A26" s="114">
        <v>45055</v>
      </c>
      <c r="B26" s="94">
        <v>930017</v>
      </c>
      <c r="C26" s="40" t="s">
        <v>6</v>
      </c>
      <c r="D26" s="94" t="s">
        <v>255</v>
      </c>
      <c r="E26" s="35">
        <v>24.55</v>
      </c>
      <c r="F26" s="35">
        <v>24.55</v>
      </c>
    </row>
    <row r="27" spans="1:6" x14ac:dyDescent="0.25">
      <c r="A27" s="114">
        <v>45055</v>
      </c>
      <c r="B27" s="94">
        <v>729566</v>
      </c>
      <c r="C27" s="40" t="s">
        <v>6</v>
      </c>
      <c r="D27" s="94" t="s">
        <v>255</v>
      </c>
      <c r="E27" s="35">
        <v>80.709999999999994</v>
      </c>
      <c r="F27" s="35">
        <v>80.709999999999994</v>
      </c>
    </row>
    <row r="28" spans="1:6" x14ac:dyDescent="0.25">
      <c r="A28" s="114">
        <v>45055</v>
      </c>
      <c r="B28" s="94">
        <v>5736365</v>
      </c>
      <c r="C28" s="40" t="s">
        <v>211</v>
      </c>
      <c r="D28" s="94" t="s">
        <v>256</v>
      </c>
      <c r="E28" s="35">
        <v>532.79999999999995</v>
      </c>
      <c r="F28" s="35">
        <v>532.79999999999995</v>
      </c>
    </row>
    <row r="29" spans="1:6" x14ac:dyDescent="0.25">
      <c r="A29" s="114">
        <v>45055</v>
      </c>
      <c r="B29" s="110">
        <v>31694</v>
      </c>
      <c r="C29" s="40" t="s">
        <v>208</v>
      </c>
      <c r="D29" s="94" t="s">
        <v>254</v>
      </c>
      <c r="E29" s="35">
        <v>139.46</v>
      </c>
      <c r="F29" s="35">
        <v>139.46</v>
      </c>
    </row>
    <row r="30" spans="1:6" x14ac:dyDescent="0.25">
      <c r="A30" s="114">
        <v>45056</v>
      </c>
      <c r="B30" s="94">
        <v>697557</v>
      </c>
      <c r="C30" s="40" t="s">
        <v>199</v>
      </c>
      <c r="D30" s="94" t="s">
        <v>255</v>
      </c>
      <c r="E30" s="35">
        <v>92.07</v>
      </c>
      <c r="F30" s="35">
        <v>92.07</v>
      </c>
    </row>
    <row r="31" spans="1:6" x14ac:dyDescent="0.25">
      <c r="A31" s="114">
        <v>45056</v>
      </c>
      <c r="B31" s="94">
        <v>31</v>
      </c>
      <c r="C31" s="40" t="s">
        <v>204</v>
      </c>
      <c r="D31" s="94" t="s">
        <v>254</v>
      </c>
      <c r="E31" s="35">
        <v>500</v>
      </c>
      <c r="F31" s="35">
        <v>500</v>
      </c>
    </row>
    <row r="32" spans="1:6" x14ac:dyDescent="0.25">
      <c r="A32" s="114">
        <v>45058</v>
      </c>
      <c r="B32" s="94">
        <v>2280</v>
      </c>
      <c r="C32" s="40" t="s">
        <v>197</v>
      </c>
      <c r="D32" s="94" t="s">
        <v>252</v>
      </c>
      <c r="E32" s="35">
        <v>746.43</v>
      </c>
      <c r="F32" s="35">
        <v>746.43</v>
      </c>
    </row>
    <row r="33" spans="1:6" x14ac:dyDescent="0.25">
      <c r="A33" s="114">
        <v>45058</v>
      </c>
      <c r="B33" s="94">
        <v>2279</v>
      </c>
      <c r="C33" s="40" t="s">
        <v>197</v>
      </c>
      <c r="D33" s="94" t="s">
        <v>252</v>
      </c>
      <c r="E33" s="35">
        <v>1395.08</v>
      </c>
      <c r="F33" s="35">
        <v>1395.08</v>
      </c>
    </row>
    <row r="34" spans="1:6" x14ac:dyDescent="0.25">
      <c r="A34" s="114">
        <v>45058</v>
      </c>
      <c r="B34" s="94">
        <v>5339</v>
      </c>
      <c r="C34" s="40" t="s">
        <v>24</v>
      </c>
      <c r="D34" s="94" t="s">
        <v>255</v>
      </c>
      <c r="E34" s="35">
        <v>147.86000000000001</v>
      </c>
      <c r="F34" s="35">
        <v>147.86000000000001</v>
      </c>
    </row>
    <row r="35" spans="1:6" x14ac:dyDescent="0.25">
      <c r="A35" s="114">
        <v>45063</v>
      </c>
      <c r="B35" s="94">
        <v>774047</v>
      </c>
      <c r="C35" s="40" t="s">
        <v>200</v>
      </c>
      <c r="D35" s="94" t="s">
        <v>255</v>
      </c>
      <c r="E35" s="35">
        <v>106.11</v>
      </c>
      <c r="F35" s="35">
        <v>106.11</v>
      </c>
    </row>
    <row r="36" spans="1:6" x14ac:dyDescent="0.25">
      <c r="A36" s="114">
        <v>45068</v>
      </c>
      <c r="B36" s="94">
        <v>1532</v>
      </c>
      <c r="C36" s="40" t="s">
        <v>210</v>
      </c>
      <c r="D36" s="94" t="s">
        <v>254</v>
      </c>
      <c r="E36" s="35">
        <v>1615</v>
      </c>
      <c r="F36" s="35">
        <v>1615</v>
      </c>
    </row>
    <row r="37" spans="1:6" x14ac:dyDescent="0.25">
      <c r="A37" s="114">
        <v>45069</v>
      </c>
      <c r="B37" s="94">
        <v>1299597</v>
      </c>
      <c r="C37" s="40" t="s">
        <v>5</v>
      </c>
      <c r="D37" s="94" t="s">
        <v>256</v>
      </c>
      <c r="E37" s="35">
        <v>168.9</v>
      </c>
      <c r="F37" s="35">
        <v>168.9</v>
      </c>
    </row>
    <row r="38" spans="1:6" x14ac:dyDescent="0.25">
      <c r="A38" s="114">
        <v>45069</v>
      </c>
      <c r="B38" s="94">
        <v>391628</v>
      </c>
      <c r="C38" s="40" t="s">
        <v>199</v>
      </c>
      <c r="D38" s="94" t="s">
        <v>255</v>
      </c>
      <c r="E38" s="35">
        <v>166.45</v>
      </c>
      <c r="F38" s="35">
        <v>125.11</v>
      </c>
    </row>
    <row r="39" spans="1:6" x14ac:dyDescent="0.25">
      <c r="A39" s="115">
        <v>45070</v>
      </c>
      <c r="B39" s="111">
        <v>244754</v>
      </c>
      <c r="C39" s="112" t="s">
        <v>209</v>
      </c>
      <c r="D39" s="94" t="s">
        <v>256</v>
      </c>
      <c r="E39" s="113">
        <v>8906.4599999999991</v>
      </c>
      <c r="F39" s="113">
        <v>8906.4599999999991</v>
      </c>
    </row>
    <row r="40" spans="1:6" x14ac:dyDescent="0.25">
      <c r="A40" s="114">
        <v>45072</v>
      </c>
      <c r="B40" s="94">
        <v>2287</v>
      </c>
      <c r="C40" s="42" t="s">
        <v>197</v>
      </c>
      <c r="D40" s="94" t="s">
        <v>252</v>
      </c>
      <c r="E40" s="35">
        <v>1755.93</v>
      </c>
      <c r="F40" s="35">
        <v>1707.92</v>
      </c>
    </row>
    <row r="41" spans="1:6" x14ac:dyDescent="0.25">
      <c r="A41" s="114">
        <v>45075</v>
      </c>
      <c r="B41" s="94">
        <v>720369</v>
      </c>
      <c r="C41" s="40" t="s">
        <v>207</v>
      </c>
      <c r="D41" s="94" t="s">
        <v>256</v>
      </c>
      <c r="E41" s="35">
        <v>191.58</v>
      </c>
      <c r="F41" s="35">
        <v>191.58</v>
      </c>
    </row>
    <row r="42" spans="1:6" x14ac:dyDescent="0.25">
      <c r="A42" s="114">
        <v>45076</v>
      </c>
      <c r="B42" s="94"/>
      <c r="C42" s="40" t="s">
        <v>198</v>
      </c>
      <c r="D42" s="94" t="s">
        <v>256</v>
      </c>
      <c r="E42" s="35">
        <v>10310.540000000001</v>
      </c>
      <c r="F42" s="35">
        <v>10310.540000000001</v>
      </c>
    </row>
    <row r="43" spans="1:6" x14ac:dyDescent="0.25">
      <c r="A43" s="114">
        <v>45076</v>
      </c>
      <c r="B43" s="94">
        <v>1250</v>
      </c>
      <c r="C43" s="40" t="s">
        <v>202</v>
      </c>
      <c r="D43" s="94" t="s">
        <v>254</v>
      </c>
      <c r="E43" s="35">
        <v>922</v>
      </c>
      <c r="F43" s="35">
        <v>922</v>
      </c>
    </row>
    <row r="44" spans="1:6" x14ac:dyDescent="0.25">
      <c r="A44" s="114">
        <v>45077</v>
      </c>
      <c r="B44" s="94">
        <v>44220</v>
      </c>
      <c r="C44" s="40" t="s">
        <v>226</v>
      </c>
      <c r="D44" s="94" t="s">
        <v>257</v>
      </c>
      <c r="E44" s="35">
        <v>25.82</v>
      </c>
      <c r="F44" s="35">
        <v>25.82</v>
      </c>
    </row>
    <row r="45" spans="1:6" x14ac:dyDescent="0.25">
      <c r="A45" s="114">
        <v>45077</v>
      </c>
      <c r="B45" s="94">
        <v>12399</v>
      </c>
      <c r="C45" s="40" t="s">
        <v>194</v>
      </c>
      <c r="D45" s="94" t="s">
        <v>257</v>
      </c>
      <c r="E45" s="35">
        <v>336.3</v>
      </c>
      <c r="F45" s="35">
        <v>336.3</v>
      </c>
    </row>
    <row r="46" spans="1:6" x14ac:dyDescent="0.25">
      <c r="A46" s="114">
        <v>45077</v>
      </c>
      <c r="B46" s="94"/>
      <c r="C46" s="40" t="s">
        <v>100</v>
      </c>
      <c r="D46" s="40" t="s">
        <v>236</v>
      </c>
      <c r="E46" s="35">
        <v>1767.92</v>
      </c>
      <c r="F46" s="35">
        <v>1767.92</v>
      </c>
    </row>
    <row r="47" spans="1:6" x14ac:dyDescent="0.25">
      <c r="A47" s="114">
        <v>45077</v>
      </c>
      <c r="B47" s="94"/>
      <c r="C47" s="40" t="s">
        <v>10</v>
      </c>
      <c r="D47" s="40" t="s">
        <v>237</v>
      </c>
      <c r="E47" s="35">
        <v>4225.43</v>
      </c>
      <c r="F47" s="35">
        <v>4225.43</v>
      </c>
    </row>
    <row r="48" spans="1:6" x14ac:dyDescent="0.25">
      <c r="A48" s="114">
        <v>45077</v>
      </c>
      <c r="B48" s="94"/>
      <c r="C48" s="40" t="s">
        <v>16</v>
      </c>
      <c r="D48" s="40" t="s">
        <v>238</v>
      </c>
      <c r="E48" s="35">
        <v>2418.7399999999998</v>
      </c>
      <c r="F48" s="35">
        <v>2418.7399999999998</v>
      </c>
    </row>
    <row r="49" spans="1:6" x14ac:dyDescent="0.25">
      <c r="A49" s="114">
        <v>45077</v>
      </c>
      <c r="B49" s="94"/>
      <c r="C49" s="40" t="s">
        <v>13</v>
      </c>
      <c r="D49" s="40" t="s">
        <v>238</v>
      </c>
      <c r="E49" s="35">
        <v>2060.9299999999998</v>
      </c>
      <c r="F49" s="35">
        <v>2060.9299999999998</v>
      </c>
    </row>
    <row r="50" spans="1:6" x14ac:dyDescent="0.25">
      <c r="A50" s="114">
        <v>45077</v>
      </c>
      <c r="B50" s="94"/>
      <c r="C50" s="40" t="s">
        <v>34</v>
      </c>
      <c r="D50" s="40" t="s">
        <v>239</v>
      </c>
      <c r="E50" s="35">
        <v>4227.1400000000003</v>
      </c>
      <c r="F50" s="35">
        <v>4227.1400000000003</v>
      </c>
    </row>
    <row r="51" spans="1:6" x14ac:dyDescent="0.25">
      <c r="A51" s="114">
        <v>45077</v>
      </c>
      <c r="B51" s="94"/>
      <c r="C51" s="40" t="s">
        <v>14</v>
      </c>
      <c r="D51" s="40" t="s">
        <v>240</v>
      </c>
      <c r="E51" s="35">
        <v>2642.1</v>
      </c>
      <c r="F51" s="35">
        <v>2642.1</v>
      </c>
    </row>
    <row r="52" spans="1:6" x14ac:dyDescent="0.25">
      <c r="A52" s="114">
        <v>45077</v>
      </c>
      <c r="B52" s="94"/>
      <c r="C52" s="40" t="s">
        <v>27</v>
      </c>
      <c r="D52" s="40" t="s">
        <v>238</v>
      </c>
      <c r="E52" s="35">
        <v>2234.39</v>
      </c>
      <c r="F52" s="35">
        <v>2234.39</v>
      </c>
    </row>
    <row r="53" spans="1:6" x14ac:dyDescent="0.25">
      <c r="A53" s="114">
        <v>45077</v>
      </c>
      <c r="B53" s="94"/>
      <c r="C53" s="40" t="s">
        <v>1</v>
      </c>
      <c r="D53" s="40" t="s">
        <v>241</v>
      </c>
      <c r="E53" s="35">
        <v>4799.41</v>
      </c>
      <c r="F53" s="35">
        <v>4799.41</v>
      </c>
    </row>
    <row r="54" spans="1:6" x14ac:dyDescent="0.25">
      <c r="A54" s="114">
        <v>45077</v>
      </c>
      <c r="B54" s="94"/>
      <c r="C54" s="40" t="s">
        <v>19</v>
      </c>
      <c r="D54" s="40" t="s">
        <v>242</v>
      </c>
      <c r="E54" s="35">
        <v>2550.25</v>
      </c>
      <c r="F54" s="35">
        <v>2550.25</v>
      </c>
    </row>
    <row r="55" spans="1:6" x14ac:dyDescent="0.25">
      <c r="A55" s="114">
        <v>45077</v>
      </c>
      <c r="B55" s="94"/>
      <c r="C55" s="40" t="s">
        <v>25</v>
      </c>
      <c r="D55" s="40" t="s">
        <v>243</v>
      </c>
      <c r="E55" s="35">
        <v>4212.74</v>
      </c>
      <c r="F55" s="35">
        <v>4212.74</v>
      </c>
    </row>
    <row r="56" spans="1:6" x14ac:dyDescent="0.25">
      <c r="A56" s="114">
        <v>45077</v>
      </c>
      <c r="B56" s="94"/>
      <c r="C56" s="40" t="s">
        <v>33</v>
      </c>
      <c r="D56" s="40" t="s">
        <v>241</v>
      </c>
      <c r="E56" s="35">
        <v>3697.79</v>
      </c>
      <c r="F56" s="35">
        <v>3697.79</v>
      </c>
    </row>
    <row r="57" spans="1:6" x14ac:dyDescent="0.25">
      <c r="A57" s="114">
        <v>45077</v>
      </c>
      <c r="B57" s="94"/>
      <c r="C57" s="40" t="s">
        <v>8</v>
      </c>
      <c r="D57" s="40" t="s">
        <v>238</v>
      </c>
      <c r="E57" s="35">
        <v>2024.16</v>
      </c>
      <c r="F57" s="35">
        <v>2024.16</v>
      </c>
    </row>
    <row r="58" spans="1:6" x14ac:dyDescent="0.25">
      <c r="A58" s="114">
        <v>45077</v>
      </c>
      <c r="B58" s="94"/>
      <c r="C58" s="40" t="s">
        <v>101</v>
      </c>
      <c r="D58" s="40" t="s">
        <v>238</v>
      </c>
      <c r="E58" s="35">
        <v>2751.78</v>
      </c>
      <c r="F58" s="35">
        <v>2751.78</v>
      </c>
    </row>
    <row r="59" spans="1:6" x14ac:dyDescent="0.25">
      <c r="A59" s="114">
        <v>45077</v>
      </c>
      <c r="B59" s="94"/>
      <c r="C59" s="40" t="s">
        <v>102</v>
      </c>
      <c r="D59" s="40" t="s">
        <v>241</v>
      </c>
      <c r="E59" s="35">
        <v>2850.64</v>
      </c>
      <c r="F59" s="35">
        <v>2850.64</v>
      </c>
    </row>
    <row r="60" spans="1:6" x14ac:dyDescent="0.25">
      <c r="A60" s="114">
        <v>45077</v>
      </c>
      <c r="B60" s="94"/>
      <c r="C60" s="40" t="s">
        <v>23</v>
      </c>
      <c r="D60" s="40" t="s">
        <v>241</v>
      </c>
      <c r="E60" s="35">
        <v>2506.2199999999998</v>
      </c>
      <c r="F60" s="35">
        <v>2506.2199999999998</v>
      </c>
    </row>
    <row r="61" spans="1:6" x14ac:dyDescent="0.25">
      <c r="A61" s="114">
        <v>45077</v>
      </c>
      <c r="B61" s="94"/>
      <c r="C61" s="40" t="s">
        <v>235</v>
      </c>
      <c r="D61" s="40" t="s">
        <v>244</v>
      </c>
      <c r="E61" s="35">
        <v>9626.77</v>
      </c>
      <c r="F61" s="35">
        <v>9626.77</v>
      </c>
    </row>
    <row r="62" spans="1:6" x14ac:dyDescent="0.25">
      <c r="A62" s="114">
        <v>45077</v>
      </c>
      <c r="B62" s="94"/>
      <c r="C62" s="40" t="s">
        <v>11</v>
      </c>
      <c r="D62" s="40" t="s">
        <v>238</v>
      </c>
      <c r="E62" s="35">
        <v>2049.58</v>
      </c>
      <c r="F62" s="35">
        <v>2049.58</v>
      </c>
    </row>
    <row r="63" spans="1:6" x14ac:dyDescent="0.25">
      <c r="A63" s="114">
        <v>45077</v>
      </c>
      <c r="B63" s="94"/>
      <c r="C63" s="40" t="s">
        <v>32</v>
      </c>
      <c r="D63" s="40" t="s">
        <v>238</v>
      </c>
      <c r="E63" s="35">
        <v>2956.34</v>
      </c>
      <c r="F63" s="35">
        <v>2956.34</v>
      </c>
    </row>
    <row r="64" spans="1:6" x14ac:dyDescent="0.25">
      <c r="A64" s="114">
        <v>45077</v>
      </c>
      <c r="B64" s="94"/>
      <c r="C64" s="40" t="s">
        <v>17</v>
      </c>
      <c r="D64" s="40" t="s">
        <v>238</v>
      </c>
      <c r="E64" s="35">
        <v>2746.7</v>
      </c>
      <c r="F64" s="35">
        <v>2746.7</v>
      </c>
    </row>
    <row r="65" spans="1:6" x14ac:dyDescent="0.25">
      <c r="A65" s="114">
        <v>45077</v>
      </c>
      <c r="B65" s="94"/>
      <c r="C65" s="40" t="s">
        <v>30</v>
      </c>
      <c r="D65" s="40" t="s">
        <v>245</v>
      </c>
      <c r="E65" s="35">
        <v>2628.24</v>
      </c>
      <c r="F65" s="35">
        <v>2628.24</v>
      </c>
    </row>
    <row r="66" spans="1:6" x14ac:dyDescent="0.25">
      <c r="A66" s="114">
        <v>45077</v>
      </c>
      <c r="B66" s="94"/>
      <c r="C66" s="40" t="s">
        <v>12</v>
      </c>
      <c r="D66" s="40" t="s">
        <v>238</v>
      </c>
      <c r="E66" s="35">
        <v>1871.55</v>
      </c>
      <c r="F66" s="35">
        <v>1871.55</v>
      </c>
    </row>
    <row r="67" spans="1:6" x14ac:dyDescent="0.25">
      <c r="A67" s="114">
        <v>45077</v>
      </c>
      <c r="B67" s="94"/>
      <c r="C67" s="40" t="s">
        <v>21</v>
      </c>
      <c r="D67" s="40" t="s">
        <v>241</v>
      </c>
      <c r="E67" s="35">
        <v>3424.55</v>
      </c>
      <c r="F67" s="35">
        <v>3424.55</v>
      </c>
    </row>
    <row r="68" spans="1:6" x14ac:dyDescent="0.25">
      <c r="A68" s="114">
        <v>45077</v>
      </c>
      <c r="B68" s="94"/>
      <c r="C68" s="40" t="s">
        <v>18</v>
      </c>
      <c r="D68" s="40" t="s">
        <v>245</v>
      </c>
      <c r="E68" s="35">
        <v>2628.75</v>
      </c>
      <c r="F68" s="35">
        <v>2628.75</v>
      </c>
    </row>
    <row r="69" spans="1:6" x14ac:dyDescent="0.25">
      <c r="A69" s="114">
        <v>45077</v>
      </c>
      <c r="B69" s="94"/>
      <c r="C69" s="40" t="s">
        <v>20</v>
      </c>
      <c r="D69" s="40" t="s">
        <v>246</v>
      </c>
      <c r="E69" s="35">
        <v>3712.84</v>
      </c>
      <c r="F69" s="35">
        <v>3712.84</v>
      </c>
    </row>
    <row r="70" spans="1:6" x14ac:dyDescent="0.25">
      <c r="A70" s="114">
        <v>45077</v>
      </c>
      <c r="B70" s="94"/>
      <c r="C70" s="40" t="s">
        <v>22</v>
      </c>
      <c r="D70" s="40" t="s">
        <v>247</v>
      </c>
      <c r="E70" s="35">
        <v>8377.17</v>
      </c>
      <c r="F70" s="35">
        <v>8377.17</v>
      </c>
    </row>
    <row r="71" spans="1:6" x14ac:dyDescent="0.25">
      <c r="A71" s="114">
        <v>45077</v>
      </c>
      <c r="B71" s="94"/>
      <c r="C71" s="40" t="s">
        <v>9</v>
      </c>
      <c r="D71" s="40" t="s">
        <v>238</v>
      </c>
      <c r="E71" s="35">
        <v>2247.56</v>
      </c>
      <c r="F71" s="35">
        <v>2247.56</v>
      </c>
    </row>
    <row r="72" spans="1:6" x14ac:dyDescent="0.25">
      <c r="A72" s="114">
        <v>45077</v>
      </c>
      <c r="B72" s="94"/>
      <c r="C72" s="40" t="s">
        <v>31</v>
      </c>
      <c r="D72" s="40" t="s">
        <v>248</v>
      </c>
      <c r="E72" s="35">
        <v>2795.62</v>
      </c>
      <c r="F72" s="35">
        <v>2795.62</v>
      </c>
    </row>
    <row r="73" spans="1:6" x14ac:dyDescent="0.25">
      <c r="A73" s="114">
        <v>45077</v>
      </c>
      <c r="B73" s="94"/>
      <c r="C73" s="40" t="s">
        <v>103</v>
      </c>
      <c r="D73" s="40" t="s">
        <v>249</v>
      </c>
      <c r="E73" s="35">
        <v>4789.3500000000004</v>
      </c>
      <c r="F73" s="35">
        <v>4789.3500000000004</v>
      </c>
    </row>
    <row r="74" spans="1:6" x14ac:dyDescent="0.25">
      <c r="A74" s="114">
        <v>45077</v>
      </c>
      <c r="B74" s="94"/>
      <c r="C74" s="40" t="s">
        <v>104</v>
      </c>
      <c r="D74" s="40" t="s">
        <v>238</v>
      </c>
      <c r="E74" s="35">
        <v>1833.4</v>
      </c>
      <c r="F74" s="35">
        <v>1833.4</v>
      </c>
    </row>
    <row r="75" spans="1:6" x14ac:dyDescent="0.25">
      <c r="A75" s="114">
        <v>45077</v>
      </c>
      <c r="B75" s="94"/>
      <c r="C75" s="40" t="s">
        <v>29</v>
      </c>
      <c r="D75" s="40" t="s">
        <v>250</v>
      </c>
      <c r="E75" s="35">
        <v>5339.84</v>
      </c>
      <c r="F75" s="35">
        <v>5339.84</v>
      </c>
    </row>
    <row r="76" spans="1:6" x14ac:dyDescent="0.25">
      <c r="A76" s="114">
        <v>45077</v>
      </c>
      <c r="B76" s="94"/>
      <c r="C76" s="40" t="s">
        <v>3</v>
      </c>
      <c r="D76" s="40" t="s">
        <v>238</v>
      </c>
      <c r="E76" s="35">
        <v>3956.79</v>
      </c>
      <c r="F76" s="35">
        <v>3956.79</v>
      </c>
    </row>
    <row r="77" spans="1:6" x14ac:dyDescent="0.25">
      <c r="A77" s="114">
        <v>45077</v>
      </c>
      <c r="B77" s="94"/>
      <c r="C77" s="40" t="s">
        <v>26</v>
      </c>
      <c r="D77" s="40" t="s">
        <v>251</v>
      </c>
      <c r="E77" s="35">
        <v>4227.22</v>
      </c>
      <c r="F77" s="35">
        <v>4227.22</v>
      </c>
    </row>
    <row r="78" spans="1:6" x14ac:dyDescent="0.25">
      <c r="A78" s="114">
        <v>45077</v>
      </c>
      <c r="B78" s="94"/>
      <c r="C78" s="40" t="s">
        <v>15</v>
      </c>
      <c r="D78" s="40" t="s">
        <v>241</v>
      </c>
      <c r="E78" s="35">
        <v>2766.49</v>
      </c>
      <c r="F78" s="35">
        <v>2766.49</v>
      </c>
    </row>
    <row r="79" spans="1:6" x14ac:dyDescent="0.25">
      <c r="A79" s="114">
        <v>45077</v>
      </c>
      <c r="B79" s="94"/>
      <c r="C79" s="40" t="s">
        <v>0</v>
      </c>
      <c r="D79" s="40" t="s">
        <v>238</v>
      </c>
      <c r="E79" s="35">
        <v>2832.03</v>
      </c>
      <c r="F79" s="35">
        <v>2832.03</v>
      </c>
    </row>
    <row r="80" spans="1:6" x14ac:dyDescent="0.25">
      <c r="A80" s="114">
        <v>45077</v>
      </c>
      <c r="B80" s="94"/>
      <c r="C80" s="40" t="s">
        <v>28</v>
      </c>
      <c r="D80" s="40" t="s">
        <v>238</v>
      </c>
      <c r="E80" s="35">
        <v>2642.65</v>
      </c>
      <c r="F80" s="35">
        <v>2642.65</v>
      </c>
    </row>
    <row r="81" spans="1:6" x14ac:dyDescent="0.25">
      <c r="A81" s="114">
        <v>45077</v>
      </c>
      <c r="B81" s="94"/>
      <c r="C81" s="40" t="s">
        <v>7</v>
      </c>
      <c r="D81" s="40" t="s">
        <v>238</v>
      </c>
      <c r="E81" s="35">
        <v>2551.62</v>
      </c>
      <c r="F81" s="35">
        <v>2551.62</v>
      </c>
    </row>
    <row r="82" spans="1:6" x14ac:dyDescent="0.25">
      <c r="A82" s="114">
        <v>45077</v>
      </c>
      <c r="B82" s="94"/>
      <c r="C82" s="40" t="s">
        <v>105</v>
      </c>
      <c r="D82" s="40" t="s">
        <v>238</v>
      </c>
      <c r="E82" s="35">
        <v>2637.29</v>
      </c>
      <c r="F82" s="35">
        <v>2637.29</v>
      </c>
    </row>
    <row r="83" spans="1:6" customFormat="1" x14ac:dyDescent="0.25">
      <c r="A83" s="93"/>
      <c r="B83" s="94"/>
      <c r="C83" s="95"/>
      <c r="D83" s="95"/>
      <c r="E83" s="96">
        <f>SUM(E5:E82)</f>
        <v>165855.71</v>
      </c>
      <c r="F83" s="96">
        <f>SUM(F5:F82)</f>
        <v>165766.35999999999</v>
      </c>
    </row>
    <row r="84" spans="1:6" customFormat="1" x14ac:dyDescent="0.25">
      <c r="A84" s="97" t="s">
        <v>229</v>
      </c>
      <c r="B84" s="98"/>
      <c r="C84" s="1"/>
      <c r="D84" s="99">
        <f>COUNT(A5:A82)</f>
        <v>78</v>
      </c>
      <c r="E84" s="77"/>
      <c r="F84" s="77"/>
    </row>
    <row r="85" spans="1:6" customFormat="1" x14ac:dyDescent="0.25">
      <c r="A85" s="100" t="s">
        <v>230</v>
      </c>
      <c r="B85" s="98"/>
      <c r="C85" s="1"/>
      <c r="D85" s="101">
        <f>E83</f>
        <v>165855.71</v>
      </c>
      <c r="E85" s="77"/>
      <c r="F85" s="77"/>
    </row>
    <row r="86" spans="1:6" customFormat="1" x14ac:dyDescent="0.25">
      <c r="A86" s="100" t="s">
        <v>231</v>
      </c>
      <c r="B86" s="98"/>
      <c r="C86" s="1"/>
      <c r="D86" s="101">
        <f>F83</f>
        <v>165766.35999999999</v>
      </c>
      <c r="E86" s="77"/>
      <c r="F86" s="77"/>
    </row>
    <row r="87" spans="1:6" customFormat="1" x14ac:dyDescent="0.25">
      <c r="A87" s="1"/>
      <c r="B87" s="98"/>
      <c r="C87" s="1"/>
      <c r="D87" s="1"/>
      <c r="E87" s="77"/>
      <c r="F87" s="77"/>
    </row>
    <row r="88" spans="1:6" customFormat="1" x14ac:dyDescent="0.25">
      <c r="A88" s="102" t="s">
        <v>232</v>
      </c>
      <c r="B88" s="103"/>
      <c r="C88" s="104"/>
      <c r="D88" s="105"/>
    </row>
    <row r="89" spans="1:6" customFormat="1" x14ac:dyDescent="0.25">
      <c r="A89" s="102" t="s">
        <v>233</v>
      </c>
      <c r="B89" s="103"/>
      <c r="C89" s="104"/>
      <c r="D89" s="105"/>
    </row>
    <row r="90" spans="1:6" customFormat="1" x14ac:dyDescent="0.25">
      <c r="A90" s="102" t="s">
        <v>234</v>
      </c>
      <c r="B90" s="103"/>
      <c r="C90" s="104"/>
      <c r="D90" s="105"/>
    </row>
    <row r="91" spans="1:6" customFormat="1" x14ac:dyDescent="0.25">
      <c r="A91" s="102"/>
      <c r="B91" s="103"/>
      <c r="C91" s="104"/>
      <c r="D91" s="105"/>
    </row>
    <row r="92" spans="1:6" customFormat="1" x14ac:dyDescent="0.25">
      <c r="A92" s="106" t="s">
        <v>113</v>
      </c>
      <c r="B92" s="107"/>
      <c r="C92" s="56"/>
      <c r="D92" s="56"/>
    </row>
    <row r="93" spans="1:6" customFormat="1" x14ac:dyDescent="0.25">
      <c r="A93" s="106"/>
      <c r="B93" s="107"/>
      <c r="C93" s="56"/>
      <c r="D93" s="56"/>
    </row>
    <row r="94" spans="1:6" customFormat="1" x14ac:dyDescent="0.25">
      <c r="A94" s="106"/>
      <c r="B94" s="107"/>
      <c r="C94" s="56"/>
      <c r="D94" s="56"/>
    </row>
    <row r="95" spans="1:6" customFormat="1" x14ac:dyDescent="0.25">
      <c r="A95" s="106"/>
      <c r="B95" s="107"/>
      <c r="C95" s="56"/>
      <c r="D95" s="56"/>
    </row>
    <row r="96" spans="1:6" customFormat="1" x14ac:dyDescent="0.25">
      <c r="A96" s="108"/>
      <c r="B96" s="57" t="s">
        <v>107</v>
      </c>
      <c r="C96" s="109"/>
      <c r="D96" s="58" t="s">
        <v>108</v>
      </c>
      <c r="F96" s="33"/>
    </row>
    <row r="97" spans="1:6" customFormat="1" x14ac:dyDescent="0.25">
      <c r="A97" s="56"/>
      <c r="B97" s="59" t="s">
        <v>109</v>
      </c>
      <c r="C97" s="109"/>
      <c r="D97" s="60" t="s">
        <v>110</v>
      </c>
      <c r="F97" s="33"/>
    </row>
    <row r="98" spans="1:6" x14ac:dyDescent="0.25">
      <c r="A98"/>
      <c r="B98" s="59" t="s">
        <v>111</v>
      </c>
      <c r="C98"/>
      <c r="D98" s="60" t="s">
        <v>112</v>
      </c>
      <c r="E98"/>
      <c r="F98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2023-06-15T12:02:53Z</cp:lastPrinted>
  <dcterms:created xsi:type="dcterms:W3CDTF">2023-05-26T12:19:12Z</dcterms:created>
  <dcterms:modified xsi:type="dcterms:W3CDTF">2023-06-15T12:05:28Z</dcterms:modified>
</cp:coreProperties>
</file>