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sa Nazare\Casa de Nazaré\Tribunal\Transparência\Prestação de Contas\2023\02\"/>
    </mc:Choice>
  </mc:AlternateContent>
  <bookViews>
    <workbookView xWindow="0" yWindow="0" windowWidth="24000" windowHeight="9600" activeTab="2"/>
  </bookViews>
  <sheets>
    <sheet name="Anexo 10 Municipal" sheetId="2" r:id="rId1"/>
    <sheet name=" Anexo III" sheetId="7" r:id="rId2"/>
    <sheet name=" Anexo II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D81" i="6" l="1"/>
  <c r="F80" i="6"/>
  <c r="D83" i="6" s="1"/>
  <c r="E80" i="6"/>
  <c r="D82" i="6" s="1"/>
  <c r="J84" i="2" l="1"/>
  <c r="E84" i="2"/>
  <c r="C84" i="2"/>
  <c r="G83" i="2"/>
  <c r="I83" i="2" s="1"/>
  <c r="G82" i="2"/>
  <c r="I82" i="2" s="1"/>
  <c r="G81" i="2"/>
  <c r="I81" i="2" s="1"/>
  <c r="G80" i="2"/>
  <c r="I80" i="2" s="1"/>
  <c r="G79" i="2"/>
  <c r="I79" i="2" s="1"/>
  <c r="G78" i="2"/>
  <c r="A76" i="2"/>
  <c r="I37" i="2"/>
  <c r="I40" i="2" s="1"/>
  <c r="G84" i="2" l="1"/>
  <c r="I42" i="2"/>
  <c r="H94" i="2" s="1"/>
  <c r="I78" i="2"/>
  <c r="I84" i="2" s="1"/>
  <c r="H95" i="2" s="1"/>
  <c r="H96" i="2" s="1"/>
  <c r="H98" i="2" s="1"/>
</calcChain>
</file>

<file path=xl/sharedStrings.xml><?xml version="1.0" encoding="utf-8"?>
<sst xmlns="http://schemas.openxmlformats.org/spreadsheetml/2006/main" count="378" uniqueCount="259">
  <si>
    <t>Transurb Transportes  Urbanos de Jundiaí Ltda</t>
  </si>
  <si>
    <t>FGTS</t>
  </si>
  <si>
    <t>SKY</t>
  </si>
  <si>
    <t>Daniel Coimbra</t>
  </si>
  <si>
    <t>Denise Tealdi</t>
  </si>
  <si>
    <t>Felipe Augusto dos Reis Pinto da Cunha</t>
  </si>
  <si>
    <t>Marcio Luciano de Melo</t>
  </si>
  <si>
    <t>Raquel Ramos da Silva Santos</t>
  </si>
  <si>
    <t>Maria Aparecida da Silva</t>
  </si>
  <si>
    <t>Rodrigo Quirino de Jesus</t>
  </si>
  <si>
    <t>Roseli Augusta Marques Muniz</t>
  </si>
  <si>
    <t>Simone Alves do Nascimento</t>
  </si>
  <si>
    <t>Elenilda Americo dos Santos</t>
  </si>
  <si>
    <t>Ketisley Sandra da Silva</t>
  </si>
  <si>
    <t>Givonete Alves do Nascimento</t>
  </si>
  <si>
    <t>Ana Claudia Maria da Silva</t>
  </si>
  <si>
    <t>Maria Aparecida Fernandes Garcia</t>
  </si>
  <si>
    <t>Marcos Romão Dias</t>
  </si>
  <si>
    <t>Juliana Alves de Brito</t>
  </si>
  <si>
    <t>Kleybson Roberto da Silva Lima</t>
  </si>
  <si>
    <t>Crislene Lucia Bernabé da Silva</t>
  </si>
  <si>
    <t>Ana Claudia de Oliveira</t>
  </si>
  <si>
    <t>Amanda de Almeida</t>
  </si>
  <si>
    <t>Daniela Cristina do Prado</t>
  </si>
  <si>
    <t>Miriam Aparecida Ruy</t>
  </si>
  <si>
    <t>Jurandir Francisco Maria</t>
  </si>
  <si>
    <t>Maria do Carmo da Silva Fachini</t>
  </si>
  <si>
    <t>Barbara Guimaraes Ikuhara</t>
  </si>
  <si>
    <t>Renata Rosa de Moura</t>
  </si>
  <si>
    <t>Sandra Regina Coelho</t>
  </si>
  <si>
    <t>Elcio da Silva Pimenta</t>
  </si>
  <si>
    <t>Cristiane Zerbinatto</t>
  </si>
  <si>
    <t>Jovelina Maria da Conceição Timoteo</t>
  </si>
  <si>
    <t>ANEXO III</t>
  </si>
  <si>
    <t>EXERCICIO 2023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</si>
  <si>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</si>
  <si>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</si>
  <si>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</si>
  <si>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</si>
  <si>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</si>
  <si>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</si>
  <si>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</si>
  <si>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</si>
  <si>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SETIMO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</si>
  <si>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</si>
  <si>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</si>
  <si>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</si>
  <si>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</si>
  <si>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</si>
  <si>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</si>
  <si>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</si>
  <si>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</si>
  <si>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</si>
  <si>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</si>
  <si>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FEVEREIRO</t>
  </si>
  <si>
    <t>Codael Com. de Artigos Eletronicos Ltda EPP ref mês 01-2023 nf 36871</t>
  </si>
  <si>
    <t>Jundtel Com e Serv de Telecomunicações ltda ME ref mês 01-2023 nf 5289</t>
  </si>
  <si>
    <t>Receb Prefeitura/Municipal ref mês 02 -2023 DOC 286492</t>
  </si>
  <si>
    <t>Karina Victor de Souza ref mês 02-2023 nf 25</t>
  </si>
  <si>
    <t xml:space="preserve">FGTS REF MÊS 01-2023 </t>
  </si>
  <si>
    <t>Kar Brasil Jundiai Centro Automotivo LT ref mês 01/2023 nf 19928/20617</t>
  </si>
  <si>
    <t>Telefonica Brasil as ref mês 01-2023 nf 774047</t>
  </si>
  <si>
    <t>Telefonica Brasil as ref mês 01-2023 nf 391628</t>
  </si>
  <si>
    <t>Roldao Auto Serv Com de Alimentos Ltda ref mês 02-2023 nf 3029</t>
  </si>
  <si>
    <t>Organização Contábil Verdi Elite SS EPP ref mês 01-2023 nf 1184</t>
  </si>
  <si>
    <t>Infoqplan Soluções Empresariais Ltda - EPP ref mês 02-2023 nf 6310</t>
  </si>
  <si>
    <t>CPFL ref mês 02-2023 nf 2501</t>
  </si>
  <si>
    <t>CPFL ref mês 02-2023 nf 2510</t>
  </si>
  <si>
    <t>CPFL ref mês 02-023 nf 5947</t>
  </si>
  <si>
    <t>CPFL ref mês 02-2023 nf 2528</t>
  </si>
  <si>
    <t>Jundtel Com e Serv de Telecomunicações ltda ME ref mês 01-2023 nf 5298</t>
  </si>
  <si>
    <t>CPFL ref mês 02-2032 nf 5955</t>
  </si>
  <si>
    <t>Maria Zuleide Pimentel Loiola ref mês 01-2023 nf 3254</t>
  </si>
  <si>
    <t>Michele Piconi Vanine Informatica - ME ref mês 01-2023 nf 3504</t>
  </si>
  <si>
    <t>São Paulo Transporte S/A ref mês 2-2023 nf 2630706</t>
  </si>
  <si>
    <t>Auto Posto DM Jundiai  Ltda ref mês 02-2023 nf 8259</t>
  </si>
  <si>
    <t>Transurb Transportes  Urbanos de Jundiaí Ltda ref mês 02-2023 nf 1248962</t>
  </si>
  <si>
    <t>Rapido Luxo Campinas Ltda ref mês 02-2023 nf 699982</t>
  </si>
  <si>
    <t>Connectuse Sistemas Ltda - EPP ref mês 02-2023 nf 30012</t>
  </si>
  <si>
    <t>Jundtel Com e Serv de Telecomunicações ltda ME ref mês 01-2023 nf 5303</t>
  </si>
  <si>
    <t>APM Lucena Lins Farma EPP ref mês 02-2023 nf 99895</t>
  </si>
  <si>
    <t>folha ref mês 02 2023</t>
  </si>
  <si>
    <t>Metropolitan Life Seguros e Previdência Privada S.A. ref mês 02-2023 nf 69400</t>
  </si>
  <si>
    <t>Airton Amaro Papelaria Ltda ref mês 02-2023 nf 10518</t>
  </si>
  <si>
    <t>Claro S A ref mês 02-2023 nf 930017</t>
  </si>
  <si>
    <t>Claro S A ref mês 02-2023 nf 369564</t>
  </si>
  <si>
    <t>SKY ref mês 02-2023 nf 911667</t>
  </si>
  <si>
    <t>Claro S A ref mês 02-2023 nf 729566</t>
  </si>
  <si>
    <t>Telefonica Brasil as ref mês 02-2023 nf 697557</t>
  </si>
  <si>
    <t>FG Asses e Desenv de Projetos Sociais e Culturais Lt ME ref mês 02-2023 nf 1507</t>
  </si>
  <si>
    <t>Rendimento de Aplicação</t>
  </si>
  <si>
    <t>saldo final</t>
  </si>
  <si>
    <t xml:space="preserve">Relação da transferência citada acima - Folha </t>
  </si>
  <si>
    <t>Adriana dos Santos Pereira </t>
  </si>
  <si>
    <t xml:space="preserve">Erica Aparecida da Silva </t>
  </si>
  <si>
    <t xml:space="preserve">Fabiano de Oliveira Coelho </t>
  </si>
  <si>
    <t>Gilberto Ângelo Begiato</t>
  </si>
  <si>
    <t>Maria Fátima Faria dos Santos</t>
  </si>
  <si>
    <t>Maria José da Silva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</si>
  <si>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</si>
  <si>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</si>
  <si>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</si>
  <si>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</si>
  <si>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</si>
  <si>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</si>
  <si>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</si>
  <si>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</si>
  <si>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Março de 2023.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</si>
  <si>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</si>
  <si>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</si>
  <si>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</si>
  <si>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</si>
  <si>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</si>
  <si>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</si>
  <si>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</si>
  <si>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</si>
  <si>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</si>
  <si>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</si>
  <si>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</si>
  <si>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</si>
  <si>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</si>
  <si>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</si>
  <si>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</si>
  <si>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</si>
  <si>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</si>
  <si>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</si>
  <si>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</si>
  <si>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</si>
  <si>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</si>
  <si>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</si>
  <si>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</si>
  <si>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</si>
  <si>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</si>
  <si>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</si>
  <si>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</si>
  <si>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</si>
  <si>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</si>
  <si>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</si>
  <si>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</si>
  <si>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</si>
  <si>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TERMO DE COLABORAÇÃO nº 03/2018 - Aditivo VII</t>
  </si>
  <si>
    <t>06/2022 a 07/2023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</si>
  <si>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</si>
  <si>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</si>
  <si>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</si>
  <si>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</si>
  <si>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</si>
  <si>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</si>
  <si>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</si>
  <si>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</si>
  <si>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</si>
  <si>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</si>
  <si>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</si>
  <si>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</si>
  <si>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</si>
  <si>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</si>
  <si>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</si>
  <si>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</si>
  <si>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</si>
  <si>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</si>
  <si>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</si>
  <si>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</si>
  <si>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</si>
  <si>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</si>
  <si>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</si>
  <si>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</si>
  <si>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</si>
  <si>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</si>
  <si>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</si>
  <si>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</si>
  <si>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</si>
  <si>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</si>
  <si>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</si>
  <si>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</si>
  <si>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</si>
  <si>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</si>
  <si>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</si>
  <si>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</si>
  <si>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</si>
  <si>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</si>
  <si>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</si>
  <si>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</si>
  <si>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</si>
  <si>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</si>
  <si>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</si>
  <si>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Fevereiro/2023</t>
  </si>
  <si>
    <t>estorno lcto indevido Codael Com. de Artigos Eletronicos Ltda EPP  nf 36871</t>
  </si>
  <si>
    <t>vr  estornado de lçto indevido Farmacruz Jundiaí Ltda ref mês 01-2023 nf 17124</t>
  </si>
  <si>
    <t>Valid Certificadora Digital Ltda ref mês 02-2023 nf 1645210</t>
  </si>
  <si>
    <t>Associação Comercial e Empresarial de Jundiai ref mês 02-2023 nf 633438</t>
  </si>
  <si>
    <t>Roberto Marzochi ME ref mês 02-2023 nf 11777/78</t>
  </si>
  <si>
    <r>
      <t xml:space="preserve">Alelo S/A ref mês 02-2023 nf </t>
    </r>
    <r>
      <rPr>
        <sz val="11"/>
        <rFont val="Calibri"/>
        <family val="2"/>
        <scheme val="minor"/>
      </rPr>
      <t>825875</t>
    </r>
  </si>
  <si>
    <t>Telefonica Brasil sa</t>
  </si>
  <si>
    <t>Jundtel Com e Serv de Telecomunicações ltda ME</t>
  </si>
  <si>
    <t>Infoqplan Soluções Empresariais Ltda - EPP</t>
  </si>
  <si>
    <t>Juliano P. da Silva ME</t>
  </si>
  <si>
    <t>Organização Contábil Verdi Elite SS EPP</t>
  </si>
  <si>
    <t>Rondi e Cia Ltda</t>
  </si>
  <si>
    <t>Kar Brasil Jundiai Centro Automotivo LT</t>
  </si>
  <si>
    <t>Associação Comercial e Empresarial de Jundiai</t>
  </si>
  <si>
    <t>Auto Posto DM Jundiai  Ltda</t>
  </si>
  <si>
    <t>CPFL</t>
  </si>
  <si>
    <t>Rapido Luxo Campinas Ltda</t>
  </si>
  <si>
    <t>São Paulo Transporte S/A</t>
  </si>
  <si>
    <t>Connectuse Sistemas Ltda - EPP</t>
  </si>
  <si>
    <t>Alelo S/A</t>
  </si>
  <si>
    <t>Claro S A</t>
  </si>
  <si>
    <t>FG Asses e Desenv de Projetos Sociais e Culturais Lt ME</t>
  </si>
  <si>
    <t>Karina Victor de Souza</t>
  </si>
  <si>
    <t>Roberto Marzochi ME</t>
  </si>
  <si>
    <t>Despesas Assistidos / Condução</t>
  </si>
  <si>
    <t>Metropolitan Life Seguros e Previdência Privada S.A.</t>
  </si>
  <si>
    <t>Roldao Auto Serv Com de Alimentos Ltda</t>
  </si>
  <si>
    <t>Airton Amaro Papelaria Ltda</t>
  </si>
  <si>
    <t>Fornecedora Tulipas Materiais para Construção Ltda EPP</t>
  </si>
  <si>
    <t>APM Lucena Lins Farma EPP</t>
  </si>
  <si>
    <t>VALID CERTIFICADORA DIGITAL LTDA</t>
  </si>
  <si>
    <t>Emporio de Carnes Tulipas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</si>
  <si>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</si>
  <si>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</si>
  <si>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</si>
  <si>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</si>
  <si>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</si>
  <si>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</si>
  <si>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</si>
  <si>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</si>
  <si>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Fevereiro de 2023</t>
  </si>
  <si>
    <t>Emporio de Carnes Tulipas Ltda ref mês 02-2023 nf 2243</t>
  </si>
  <si>
    <t>Serviços Gerais</t>
  </si>
  <si>
    <t>Psicóloga</t>
  </si>
  <si>
    <t xml:space="preserve">Cuid de Crianças </t>
  </si>
  <si>
    <t>Psicológo</t>
  </si>
  <si>
    <t>Cuid de Crianças Feirista</t>
  </si>
  <si>
    <t>Educador II</t>
  </si>
  <si>
    <t>Auxiliar Administrativo</t>
  </si>
  <si>
    <t>Pedagoga</t>
  </si>
  <si>
    <t>coordenador administrativo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</si>
  <si>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</si>
  <si>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</si>
  <si>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</si>
  <si>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</si>
  <si>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</si>
  <si>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</si>
  <si>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</si>
  <si>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</si>
  <si>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</si>
  <si>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</si>
  <si>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</si>
  <si>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</si>
  <si>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</si>
  <si>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 xml:space="preserve">Despesa Manutenção  </t>
  </si>
  <si>
    <t>Despesa com Pessoal</t>
  </si>
  <si>
    <t xml:space="preserve">Serviços de Terceiros </t>
  </si>
  <si>
    <t>Despesas Assistidos / Alimentação</t>
  </si>
  <si>
    <t>Utilidade Públicas</t>
  </si>
  <si>
    <t xml:space="preserve">Despesas Administrativas </t>
  </si>
  <si>
    <t>Despesa com Assistidos Limp/Hig/Descart</t>
  </si>
  <si>
    <t>Desp com Assistidos / Saude</t>
  </si>
  <si>
    <t>Jundiaí, 10 de Março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</si>
</sst>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Tahom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4" fontId="0" fillId="0" borderId="0" xfId="0" applyNumberFormat="1" applyAlignment="1"/>
    <xf numFmtId="14" fontId="0" fillId="0" borderId="0" xfId="0" applyNumberFormat="1" applyAlignment="1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/>
    <xf numFmtId="4" fontId="0" fillId="0" borderId="1" xfId="0" applyNumberFormat="1" applyBorder="1" applyAlignment="1"/>
    <xf numFmtId="0" fontId="0" fillId="0" borderId="1" xfId="0" applyFont="1" applyFill="1" applyBorder="1" applyAlignment="1"/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0" fontId="2" fillId="0" borderId="3" xfId="0" applyFont="1" applyFill="1" applyBorder="1"/>
    <xf numFmtId="4" fontId="0" fillId="0" borderId="4" xfId="0" applyNumberFormat="1" applyFont="1" applyBorder="1"/>
    <xf numFmtId="4" fontId="0" fillId="0" borderId="0" xfId="0" applyNumberForma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6" fillId="0" borderId="9" xfId="0" applyFont="1" applyFill="1" applyBorder="1"/>
    <xf numFmtId="4" fontId="6" fillId="0" borderId="10" xfId="0" applyNumberFormat="1" applyFont="1" applyFill="1" applyBorder="1"/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8" fontId="0" fillId="0" borderId="0" xfId="0" applyNumberFormat="1"/>
    <xf numFmtId="0" fontId="0" fillId="0" borderId="0" xfId="0" quotePrefix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4" xfId="0" applyFont="1" applyBorder="1" applyAlignment="1">
      <alignment horizontal="center" wrapText="1"/>
    </xf>
    <xf numFmtId="4" fontId="17" fillId="0" borderId="14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6" fillId="0" borderId="1" xfId="0" applyFont="1" applyFill="1" applyBorder="1" applyAlignment="1"/>
    <xf numFmtId="0" fontId="0" fillId="0" borderId="0" xfId="0" applyFont="1" applyAlignment="1"/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165" fontId="9" fillId="0" borderId="0" xfId="1" applyNumberFormat="1" applyFont="1" applyFill="1" applyBorder="1"/>
    <xf numFmtId="0" fontId="0" fillId="0" borderId="0" xfId="0" applyAlignment="1">
      <alignment horizontal="right"/>
    </xf>
    <xf numFmtId="0" fontId="9" fillId="0" borderId="0" xfId="3" applyNumberFormat="1" applyFont="1" applyFill="1" applyBorder="1"/>
    <xf numFmtId="165" fontId="9" fillId="0" borderId="0" xfId="1" applyNumberFormat="1" applyFont="1" applyFill="1"/>
    <xf numFmtId="4" fontId="29" fillId="0" borderId="0" xfId="0" applyNumberFormat="1" applyFont="1"/>
    <xf numFmtId="165" fontId="30" fillId="0" borderId="0" xfId="1" applyNumberFormat="1" applyFont="1" applyFill="1"/>
    <xf numFmtId="1" fontId="30" fillId="0" borderId="0" xfId="1" applyNumberFormat="1" applyFont="1" applyFill="1" applyAlignment="1">
      <alignment horizontal="right"/>
    </xf>
    <xf numFmtId="0" fontId="30" fillId="0" borderId="0" xfId="1" applyFont="1" applyFill="1" applyAlignment="1"/>
    <xf numFmtId="0" fontId="30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31" fillId="0" borderId="0" xfId="0" applyFont="1" applyFill="1"/>
    <xf numFmtId="14" fontId="0" fillId="0" borderId="1" xfId="0" applyNumberFormat="1" applyBorder="1" applyAlignment="1"/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8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8" fillId="0" borderId="11" xfId="0" applyFont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22" fillId="0" borderId="11" xfId="0" applyFont="1" applyFill="1" applyBorder="1" applyAlignment="1"/>
    <xf numFmtId="0" fontId="22" fillId="0" borderId="12" xfId="0" applyFont="1" applyFill="1" applyBorder="1" applyAlignment="1"/>
    <xf numFmtId="0" fontId="22" fillId="0" borderId="13" xfId="0" applyFont="1" applyFill="1" applyBorder="1" applyAlignment="1"/>
    <xf numFmtId="14" fontId="11" fillId="0" borderId="11" xfId="0" applyNumberFormat="1" applyFont="1" applyFill="1" applyBorder="1" applyAlignment="1">
      <alignment horizontal="center"/>
    </xf>
    <xf numFmtId="14" fontId="11" fillId="0" borderId="13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4" fontId="11" fillId="0" borderId="1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11" xfId="0" applyFont="1" applyBorder="1" applyAlignment="1">
      <alignment wrapText="1"/>
    </xf>
    <xf numFmtId="0" fontId="11" fillId="0" borderId="0" xfId="0" applyFont="1"/>
    <xf numFmtId="0" fontId="21" fillId="0" borderId="11" xfId="0" applyFont="1" applyBorder="1" applyAlignment="1"/>
    <xf numFmtId="0" fontId="22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14" fontId="11" fillId="0" borderId="11" xfId="0" quotePrefix="1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4" fontId="11" fillId="0" borderId="11" xfId="0" applyNumberFormat="1" applyFont="1" applyBorder="1"/>
    <xf numFmtId="4" fontId="11" fillId="0" borderId="13" xfId="0" applyNumberFormat="1" applyFont="1" applyBorder="1"/>
    <xf numFmtId="14" fontId="11" fillId="0" borderId="13" xfId="0" applyNumberFormat="1" applyFont="1" applyBorder="1" applyAlignment="1">
      <alignment horizontal="center"/>
    </xf>
    <xf numFmtId="0" fontId="22" fillId="0" borderId="11" xfId="0" applyFont="1" applyBorder="1" applyAlignment="1">
      <alignment horizontal="right"/>
    </xf>
    <xf numFmtId="0" fontId="23" fillId="0" borderId="11" xfId="0" applyFont="1" applyBorder="1"/>
    <xf numFmtId="4" fontId="24" fillId="0" borderId="11" xfId="0" applyNumberFormat="1" applyFont="1" applyBorder="1" applyAlignment="1"/>
    <xf numFmtId="4" fontId="23" fillId="0" borderId="11" xfId="0" applyNumberFormat="1" applyFont="1" applyBorder="1"/>
    <xf numFmtId="0" fontId="11" fillId="0" borderId="11" xfId="0" applyFont="1" applyBorder="1"/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6" fillId="0" borderId="0" xfId="0" applyFont="1" applyAlignment="1"/>
    <xf numFmtId="0" fontId="16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2" fillId="0" borderId="11" xfId="0" applyFont="1" applyBorder="1" applyAlignment="1"/>
    <xf numFmtId="0" fontId="2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4" fontId="11" fillId="0" borderId="15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6" fillId="0" borderId="18" xfId="0" applyFont="1" applyBorder="1" applyAlignment="1">
      <alignment wrapText="1"/>
    </xf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6" fillId="0" borderId="11" xfId="0" applyFont="1" applyBorder="1" applyAlignment="1"/>
    <xf numFmtId="4" fontId="17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168" fontId="17" fillId="0" borderId="11" xfId="0" applyNumberFormat="1" applyFont="1" applyBorder="1" applyAlignment="1">
      <alignment horizontal="center"/>
    </xf>
    <xf numFmtId="0" fontId="27" fillId="0" borderId="0" xfId="1" applyFont="1" applyFill="1" applyAlignment="1">
      <alignment horizontal="center" vertical="center"/>
    </xf>
    <xf numFmtId="17" fontId="28" fillId="0" borderId="0" xfId="1" applyNumberFormat="1" applyFont="1" applyFill="1" applyAlignment="1">
      <alignment horizontal="center"/>
    </xf>
    <xf numFmtId="0" fontId="27" fillId="0" borderId="24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92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6897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92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6897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92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6897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92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6897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94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7468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92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6897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92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6897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92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6897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92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68973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97" workbookViewId="0">
      <selection activeCell="J116" sqref="J116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12" t="s">
        <v>108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x14ac:dyDescent="0.25">
      <c r="A2" s="113" t="s">
        <v>109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5">
      <c r="A3" s="113" t="s">
        <v>110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x14ac:dyDescent="0.25">
      <c r="A4" s="113" t="s">
        <v>111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x14ac:dyDescent="0.25">
      <c r="A5" s="114" t="s">
        <v>112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0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0" x14ac:dyDescent="0.25">
      <c r="A7" s="106" t="s">
        <v>113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x14ac:dyDescent="0.25">
      <c r="A8" s="106" t="s">
        <v>114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</row>
    <row r="10" spans="1:10" x14ac:dyDescent="0.25">
      <c r="A10" s="108" t="s">
        <v>115</v>
      </c>
      <c r="B10" s="109"/>
      <c r="C10" s="109"/>
      <c r="D10" s="109"/>
      <c r="E10" s="109"/>
      <c r="F10" s="109"/>
      <c r="G10" s="109"/>
      <c r="H10" s="109"/>
      <c r="I10" s="109"/>
      <c r="J10" s="110"/>
    </row>
    <row r="11" spans="1:10" x14ac:dyDescent="0.25">
      <c r="A11" s="111" t="s">
        <v>116</v>
      </c>
      <c r="B11" s="109"/>
      <c r="C11" s="109"/>
      <c r="D11" s="109"/>
      <c r="E11" s="109"/>
      <c r="F11" s="109"/>
      <c r="G11" s="109"/>
      <c r="H11" s="109"/>
      <c r="I11" s="109"/>
      <c r="J11" s="110"/>
    </row>
    <row r="12" spans="1:10" x14ac:dyDescent="0.25">
      <c r="A12" s="111" t="s">
        <v>117</v>
      </c>
      <c r="B12" s="109"/>
      <c r="C12" s="109"/>
      <c r="D12" s="109"/>
      <c r="E12" s="109"/>
      <c r="F12" s="109"/>
      <c r="G12" s="109"/>
      <c r="H12" s="109"/>
      <c r="I12" s="109"/>
      <c r="J12" s="110"/>
    </row>
    <row r="13" spans="1:10" x14ac:dyDescent="0.25">
      <c r="A13" s="111" t="s">
        <v>118</v>
      </c>
      <c r="B13" s="109"/>
      <c r="C13" s="109"/>
      <c r="D13" s="109"/>
      <c r="E13" s="109"/>
      <c r="F13" s="109"/>
      <c r="G13" s="109"/>
      <c r="H13" s="109"/>
      <c r="I13" s="109"/>
      <c r="J13" s="110"/>
    </row>
    <row r="14" spans="1:10" x14ac:dyDescent="0.25">
      <c r="A14" s="108" t="s">
        <v>119</v>
      </c>
      <c r="B14" s="109"/>
      <c r="C14" s="109"/>
      <c r="D14" s="109"/>
      <c r="E14" s="109"/>
      <c r="F14" s="109"/>
      <c r="G14" s="109"/>
      <c r="H14" s="109"/>
      <c r="I14" s="109"/>
      <c r="J14" s="110"/>
    </row>
    <row r="15" spans="1:10" x14ac:dyDescent="0.25">
      <c r="A15" s="111" t="s">
        <v>120</v>
      </c>
      <c r="B15" s="109"/>
      <c r="C15" s="109"/>
      <c r="D15" s="109"/>
      <c r="E15" s="109"/>
      <c r="F15" s="109"/>
      <c r="G15" s="109"/>
      <c r="H15" s="109"/>
      <c r="I15" s="109"/>
      <c r="J15" s="110"/>
    </row>
    <row r="16" spans="1:10" x14ac:dyDescent="0.25">
      <c r="A16" s="124" t="s">
        <v>185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4" x14ac:dyDescent="0.25">
      <c r="A17" s="126" t="s">
        <v>121</v>
      </c>
      <c r="B17" s="109"/>
      <c r="C17" s="109"/>
      <c r="D17" s="109"/>
      <c r="E17" s="109"/>
      <c r="F17" s="109"/>
      <c r="G17" s="109"/>
      <c r="H17" s="109"/>
      <c r="I17" s="109"/>
      <c r="J17" s="110"/>
    </row>
    <row r="18" spans="1:14" x14ac:dyDescent="0.25">
      <c r="A18" s="127"/>
      <c r="B18" s="107"/>
      <c r="C18" s="107"/>
      <c r="D18" s="107"/>
      <c r="E18" s="107"/>
      <c r="F18" s="107"/>
      <c r="G18" s="107"/>
      <c r="H18" s="107"/>
      <c r="I18" s="107"/>
      <c r="J18" s="107"/>
    </row>
    <row r="19" spans="1:14" x14ac:dyDescent="0.25">
      <c r="A19" s="128" t="s">
        <v>122</v>
      </c>
      <c r="B19" s="109"/>
      <c r="C19" s="109"/>
      <c r="D19" s="109"/>
      <c r="E19" s="109"/>
      <c r="F19" s="109"/>
      <c r="G19" s="109"/>
      <c r="H19" s="109"/>
      <c r="I19" s="109"/>
      <c r="J19" s="110"/>
    </row>
    <row r="20" spans="1:14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4" x14ac:dyDescent="0.25">
      <c r="A21" s="129" t="s">
        <v>123</v>
      </c>
      <c r="B21" s="109"/>
      <c r="C21" s="109"/>
      <c r="D21" s="110"/>
      <c r="E21" s="129" t="s">
        <v>124</v>
      </c>
      <c r="F21" s="110"/>
      <c r="G21" s="129" t="s">
        <v>125</v>
      </c>
      <c r="H21" s="110"/>
      <c r="I21" s="129" t="s">
        <v>126</v>
      </c>
      <c r="J21" s="110"/>
    </row>
    <row r="22" spans="1:14" x14ac:dyDescent="0.25">
      <c r="A22" s="115" t="s">
        <v>127</v>
      </c>
      <c r="B22" s="116"/>
      <c r="C22" s="116"/>
      <c r="D22" s="117"/>
      <c r="E22" s="118">
        <v>43131</v>
      </c>
      <c r="F22" s="119"/>
      <c r="G22" s="120" t="s">
        <v>128</v>
      </c>
      <c r="H22" s="121"/>
      <c r="I22" s="122">
        <v>1543440</v>
      </c>
      <c r="J22" s="123"/>
    </row>
    <row r="23" spans="1:14" x14ac:dyDescent="0.25">
      <c r="A23" s="115" t="s">
        <v>129</v>
      </c>
      <c r="B23" s="116"/>
      <c r="C23" s="116"/>
      <c r="D23" s="117"/>
      <c r="E23" s="118">
        <v>43272</v>
      </c>
      <c r="F23" s="119"/>
      <c r="G23" s="120" t="s">
        <v>130</v>
      </c>
      <c r="H23" s="121"/>
      <c r="I23" s="122">
        <v>46306.06</v>
      </c>
      <c r="J23" s="123"/>
    </row>
    <row r="24" spans="1:14" x14ac:dyDescent="0.25">
      <c r="A24" s="115" t="s">
        <v>131</v>
      </c>
      <c r="B24" s="116"/>
      <c r="C24" s="116"/>
      <c r="D24" s="117"/>
      <c r="E24" s="118">
        <v>43462</v>
      </c>
      <c r="F24" s="119"/>
      <c r="G24" s="120" t="s">
        <v>132</v>
      </c>
      <c r="H24" s="121"/>
      <c r="I24" s="122">
        <v>1662821.82</v>
      </c>
      <c r="J24" s="123"/>
    </row>
    <row r="25" spans="1:14" x14ac:dyDescent="0.25">
      <c r="A25" s="115" t="s">
        <v>133</v>
      </c>
      <c r="B25" s="116"/>
      <c r="C25" s="116"/>
      <c r="D25" s="117"/>
      <c r="E25" s="118">
        <v>43588</v>
      </c>
      <c r="F25" s="119"/>
      <c r="G25" s="120" t="s">
        <v>132</v>
      </c>
      <c r="H25" s="121"/>
      <c r="I25" s="122">
        <v>1781796.38</v>
      </c>
      <c r="J25" s="123"/>
    </row>
    <row r="26" spans="1:14" x14ac:dyDescent="0.25">
      <c r="A26" s="115" t="s">
        <v>134</v>
      </c>
      <c r="B26" s="116"/>
      <c r="C26" s="116"/>
      <c r="D26" s="117"/>
      <c r="E26" s="118">
        <v>43825</v>
      </c>
      <c r="F26" s="119"/>
      <c r="G26" s="120" t="s">
        <v>135</v>
      </c>
      <c r="H26" s="121"/>
      <c r="I26" s="122">
        <v>3444361.84</v>
      </c>
      <c r="J26" s="123"/>
    </row>
    <row r="27" spans="1:14" x14ac:dyDescent="0.25">
      <c r="A27" s="115" t="s">
        <v>136</v>
      </c>
      <c r="B27" s="116"/>
      <c r="C27" s="116"/>
      <c r="D27" s="117"/>
      <c r="E27" s="118">
        <v>44292</v>
      </c>
      <c r="F27" s="119"/>
      <c r="G27" s="120" t="s">
        <v>137</v>
      </c>
      <c r="H27" s="121"/>
      <c r="I27" s="122">
        <v>2541151.52</v>
      </c>
      <c r="J27" s="123"/>
    </row>
    <row r="28" spans="1:14" x14ac:dyDescent="0.25">
      <c r="A28" s="115" t="s">
        <v>138</v>
      </c>
      <c r="B28" s="116"/>
      <c r="C28" s="116"/>
      <c r="D28" s="117"/>
      <c r="E28" s="118">
        <v>44369</v>
      </c>
      <c r="F28" s="119"/>
      <c r="G28" s="120" t="s">
        <v>139</v>
      </c>
      <c r="H28" s="121"/>
      <c r="I28" s="122">
        <v>30000</v>
      </c>
      <c r="J28" s="123"/>
    </row>
    <row r="29" spans="1:14" x14ac:dyDescent="0.25">
      <c r="A29" s="115" t="s">
        <v>140</v>
      </c>
      <c r="B29" s="116"/>
      <c r="C29" s="116"/>
      <c r="D29" s="117"/>
      <c r="E29" s="118">
        <v>44854</v>
      </c>
      <c r="F29" s="119"/>
      <c r="G29" s="120" t="s">
        <v>141</v>
      </c>
      <c r="H29" s="121"/>
      <c r="I29" s="122">
        <v>1813789.92</v>
      </c>
      <c r="J29" s="123"/>
    </row>
    <row r="30" spans="1:14" x14ac:dyDescent="0.25">
      <c r="A30" s="68"/>
      <c r="B30" s="68"/>
      <c r="C30" s="68"/>
      <c r="D30" s="68"/>
      <c r="E30" s="68"/>
      <c r="F30" s="68"/>
      <c r="G30" s="68"/>
      <c r="H30" s="68"/>
      <c r="I30" s="69"/>
      <c r="J30" s="69"/>
    </row>
    <row r="31" spans="1:14" x14ac:dyDescent="0.25">
      <c r="A31" s="130" t="s">
        <v>142</v>
      </c>
      <c r="B31" s="109"/>
      <c r="C31" s="109"/>
      <c r="D31" s="109"/>
      <c r="E31" s="109"/>
      <c r="F31" s="109"/>
      <c r="G31" s="109"/>
      <c r="H31" s="109"/>
      <c r="I31" s="109"/>
      <c r="J31" s="110"/>
      <c r="N31" s="70"/>
    </row>
    <row r="32" spans="1:14" x14ac:dyDescent="0.25">
      <c r="A32" s="131" t="s">
        <v>143</v>
      </c>
      <c r="B32" s="110"/>
      <c r="C32" s="131" t="s">
        <v>144</v>
      </c>
      <c r="D32" s="110"/>
      <c r="E32" s="131" t="s">
        <v>145</v>
      </c>
      <c r="F32" s="110"/>
      <c r="G32" s="131" t="s">
        <v>146</v>
      </c>
      <c r="H32" s="132"/>
      <c r="I32" s="131" t="s">
        <v>147</v>
      </c>
      <c r="J32" s="110"/>
    </row>
    <row r="33" spans="1:13" x14ac:dyDescent="0.25">
      <c r="A33" s="133">
        <v>44967</v>
      </c>
      <c r="B33" s="134"/>
      <c r="C33" s="135">
        <v>150000</v>
      </c>
      <c r="D33" s="136"/>
      <c r="E33" s="137">
        <v>44960</v>
      </c>
      <c r="F33" s="134"/>
      <c r="G33" s="138">
        <v>286492</v>
      </c>
      <c r="H33" s="139"/>
      <c r="I33" s="140">
        <v>150000</v>
      </c>
      <c r="J33" s="141"/>
    </row>
    <row r="34" spans="1:13" x14ac:dyDescent="0.25">
      <c r="A34" s="137"/>
      <c r="B34" s="142"/>
      <c r="C34" s="135"/>
      <c r="D34" s="136"/>
      <c r="E34" s="137"/>
      <c r="F34" s="142"/>
      <c r="G34" s="138"/>
      <c r="H34" s="139"/>
      <c r="I34" s="140"/>
      <c r="J34" s="141"/>
    </row>
    <row r="35" spans="1:13" x14ac:dyDescent="0.25">
      <c r="A35" s="147"/>
      <c r="B35" s="110"/>
      <c r="C35" s="147"/>
      <c r="D35" s="110"/>
      <c r="E35" s="147"/>
      <c r="F35" s="110"/>
      <c r="G35" s="147"/>
      <c r="H35" s="110"/>
      <c r="I35" s="140"/>
      <c r="J35" s="141"/>
    </row>
    <row r="36" spans="1:13" x14ac:dyDescent="0.25">
      <c r="A36" s="143" t="s">
        <v>148</v>
      </c>
      <c r="B36" s="109"/>
      <c r="C36" s="109"/>
      <c r="D36" s="109"/>
      <c r="E36" s="109"/>
      <c r="F36" s="110"/>
      <c r="G36" s="144"/>
      <c r="H36" s="110"/>
      <c r="I36" s="146">
        <v>5935.3</v>
      </c>
      <c r="J36" s="141"/>
    </row>
    <row r="37" spans="1:13" x14ac:dyDescent="0.25">
      <c r="A37" s="143" t="s">
        <v>149</v>
      </c>
      <c r="B37" s="109"/>
      <c r="C37" s="109"/>
      <c r="D37" s="109"/>
      <c r="E37" s="109"/>
      <c r="F37" s="110"/>
      <c r="G37" s="144"/>
      <c r="H37" s="110"/>
      <c r="I37" s="145">
        <f>SUM(I33:J35)</f>
        <v>150000</v>
      </c>
      <c r="J37" s="141"/>
    </row>
    <row r="38" spans="1:13" x14ac:dyDescent="0.25">
      <c r="A38" s="143" t="s">
        <v>150</v>
      </c>
      <c r="B38" s="109"/>
      <c r="C38" s="109"/>
      <c r="D38" s="109"/>
      <c r="E38" s="109"/>
      <c r="F38" s="110"/>
      <c r="G38" s="144"/>
      <c r="H38" s="110"/>
      <c r="I38" s="146">
        <v>782.47</v>
      </c>
      <c r="J38" s="141"/>
    </row>
    <row r="39" spans="1:13" x14ac:dyDescent="0.25">
      <c r="A39" s="143" t="s">
        <v>151</v>
      </c>
      <c r="B39" s="148"/>
      <c r="C39" s="148"/>
      <c r="D39" s="148"/>
      <c r="E39" s="148"/>
      <c r="F39" s="149"/>
      <c r="G39" s="144"/>
      <c r="H39" s="110"/>
      <c r="I39" s="145">
        <v>0</v>
      </c>
      <c r="J39" s="141"/>
    </row>
    <row r="40" spans="1:13" x14ac:dyDescent="0.25">
      <c r="A40" s="143" t="s">
        <v>152</v>
      </c>
      <c r="B40" s="109"/>
      <c r="C40" s="109"/>
      <c r="D40" s="109"/>
      <c r="E40" s="109"/>
      <c r="F40" s="110"/>
      <c r="G40" s="144"/>
      <c r="H40" s="110"/>
      <c r="I40" s="146">
        <f>SUM(I36:J39)</f>
        <v>156717.76999999999</v>
      </c>
      <c r="J40" s="141"/>
    </row>
    <row r="41" spans="1:13" x14ac:dyDescent="0.25">
      <c r="A41" s="143" t="s">
        <v>153</v>
      </c>
      <c r="B41" s="109"/>
      <c r="C41" s="109"/>
      <c r="D41" s="109"/>
      <c r="E41" s="109"/>
      <c r="F41" s="110"/>
      <c r="G41" s="144"/>
      <c r="H41" s="110"/>
      <c r="I41" s="146">
        <v>0</v>
      </c>
      <c r="J41" s="141"/>
      <c r="M41" s="71"/>
    </row>
    <row r="42" spans="1:13" x14ac:dyDescent="0.25">
      <c r="A42" s="143" t="s">
        <v>154</v>
      </c>
      <c r="B42" s="109"/>
      <c r="C42" s="109"/>
      <c r="D42" s="109"/>
      <c r="E42" s="109"/>
      <c r="F42" s="110"/>
      <c r="G42" s="144"/>
      <c r="H42" s="110"/>
      <c r="I42" s="145">
        <f>I40+I41</f>
        <v>156717.76999999999</v>
      </c>
      <c r="J42" s="141"/>
      <c r="M42" s="71"/>
    </row>
    <row r="43" spans="1:13" x14ac:dyDescent="0.25">
      <c r="A43" s="150" t="s">
        <v>155</v>
      </c>
      <c r="B43" s="107"/>
      <c r="C43" s="107"/>
      <c r="D43" s="107"/>
      <c r="E43" s="107"/>
      <c r="F43" s="107"/>
      <c r="G43" s="107"/>
      <c r="H43" s="107"/>
      <c r="I43" s="107"/>
      <c r="J43" s="107"/>
      <c r="M43" s="71"/>
    </row>
    <row r="44" spans="1:13" x14ac:dyDescent="0.25">
      <c r="A44" s="150" t="s">
        <v>156</v>
      </c>
      <c r="B44" s="107"/>
      <c r="C44" s="107"/>
      <c r="D44" s="107"/>
      <c r="E44" s="107"/>
      <c r="F44" s="107"/>
      <c r="G44" s="107"/>
      <c r="H44" s="107"/>
      <c r="I44" s="107"/>
      <c r="J44" s="107"/>
      <c r="M44" s="71"/>
    </row>
    <row r="45" spans="1:13" x14ac:dyDescent="0.25">
      <c r="A45" s="150" t="s">
        <v>157</v>
      </c>
      <c r="B45" s="107"/>
      <c r="C45" s="107"/>
      <c r="D45" s="107"/>
      <c r="E45" s="107"/>
      <c r="F45" s="107"/>
      <c r="G45" s="107"/>
      <c r="H45" s="107"/>
      <c r="I45" s="107"/>
      <c r="J45" s="107"/>
      <c r="M45" s="71"/>
    </row>
    <row r="46" spans="1:13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M46" s="71"/>
    </row>
    <row r="47" spans="1:13" ht="21.75" customHeight="1" x14ac:dyDescent="0.25">
      <c r="A47" s="151" t="s">
        <v>158</v>
      </c>
      <c r="B47" s="152"/>
      <c r="C47" s="152"/>
      <c r="D47" s="152"/>
      <c r="E47" s="152"/>
      <c r="F47" s="152"/>
      <c r="G47" s="152"/>
      <c r="H47" s="152"/>
      <c r="I47" s="152"/>
      <c r="J47" s="153"/>
    </row>
    <row r="48" spans="1:13" x14ac:dyDescent="0.25">
      <c r="A48" s="72"/>
      <c r="B48" s="73"/>
      <c r="C48" s="73"/>
      <c r="D48" s="73"/>
      <c r="E48" s="73"/>
      <c r="F48" s="73"/>
      <c r="G48" s="73"/>
      <c r="H48" s="73"/>
      <c r="I48" s="73"/>
      <c r="J48" s="73"/>
    </row>
    <row r="49" spans="1:10" x14ac:dyDescent="0.25">
      <c r="A49" s="72"/>
      <c r="B49" s="73"/>
      <c r="C49" s="73"/>
      <c r="D49" s="73"/>
      <c r="E49" s="73"/>
      <c r="F49" s="73"/>
      <c r="G49" s="73"/>
      <c r="H49" s="73"/>
      <c r="I49" s="73"/>
      <c r="J49" s="73"/>
    </row>
    <row r="50" spans="1:10" x14ac:dyDescent="0.25">
      <c r="A50" s="72"/>
      <c r="B50" s="73"/>
      <c r="C50" s="73"/>
      <c r="D50" s="73"/>
      <c r="E50" s="73"/>
      <c r="F50" s="73"/>
      <c r="G50" s="73"/>
      <c r="H50" s="73"/>
      <c r="I50" s="73"/>
      <c r="J50" s="73"/>
    </row>
    <row r="51" spans="1:10" x14ac:dyDescent="0.25">
      <c r="A51" s="72"/>
      <c r="B51" s="73"/>
      <c r="C51" s="73"/>
      <c r="D51" s="73"/>
      <c r="E51" s="73"/>
      <c r="F51" s="73"/>
      <c r="G51" s="73"/>
      <c r="H51" s="73"/>
      <c r="I51" s="73"/>
      <c r="J51" s="73"/>
    </row>
    <row r="52" spans="1:10" x14ac:dyDescent="0.25">
      <c r="A52" s="72"/>
      <c r="B52" s="73"/>
      <c r="C52" s="73"/>
      <c r="D52" s="73"/>
      <c r="E52" s="73"/>
      <c r="F52" s="73"/>
      <c r="G52" s="73"/>
      <c r="H52" s="73"/>
      <c r="I52" s="73"/>
      <c r="J52" s="73"/>
    </row>
    <row r="53" spans="1:10" x14ac:dyDescent="0.25">
      <c r="A53" s="72"/>
      <c r="B53" s="73"/>
      <c r="C53" s="73"/>
      <c r="D53" s="73"/>
      <c r="E53" s="73"/>
      <c r="F53" s="73"/>
      <c r="G53" s="73"/>
      <c r="H53" s="73"/>
      <c r="I53" s="73"/>
      <c r="J53" s="73"/>
    </row>
    <row r="54" spans="1:10" x14ac:dyDescent="0.25">
      <c r="A54" s="72"/>
      <c r="B54" s="73"/>
      <c r="C54" s="73"/>
      <c r="D54" s="73"/>
      <c r="E54" s="73"/>
      <c r="F54" s="73"/>
      <c r="G54" s="73"/>
      <c r="H54" s="73"/>
      <c r="I54" s="73"/>
      <c r="J54" s="73"/>
    </row>
    <row r="55" spans="1:10" x14ac:dyDescent="0.25">
      <c r="A55" s="72"/>
      <c r="B55" s="73"/>
      <c r="C55" s="73"/>
      <c r="D55" s="73"/>
      <c r="E55" s="73"/>
      <c r="F55" s="73"/>
      <c r="G55" s="73"/>
      <c r="H55" s="73"/>
      <c r="I55" s="73"/>
      <c r="J55" s="73"/>
    </row>
    <row r="56" spans="1:10" x14ac:dyDescent="0.25">
      <c r="A56" s="72"/>
      <c r="B56" s="73"/>
      <c r="C56" s="73"/>
      <c r="D56" s="73"/>
      <c r="E56" s="73"/>
      <c r="F56" s="73"/>
      <c r="G56" s="73"/>
      <c r="H56" s="73"/>
      <c r="I56" s="73"/>
      <c r="J56" s="73"/>
    </row>
    <row r="57" spans="1:10" x14ac:dyDescent="0.25">
      <c r="A57" s="72"/>
      <c r="B57" s="73"/>
      <c r="C57" s="73"/>
      <c r="D57" s="73"/>
      <c r="E57" s="73"/>
      <c r="F57" s="73"/>
      <c r="G57" s="73"/>
      <c r="H57" s="73"/>
      <c r="I57" s="73"/>
      <c r="J57" s="73"/>
    </row>
    <row r="58" spans="1:10" x14ac:dyDescent="0.25">
      <c r="A58" s="72"/>
      <c r="B58" s="73"/>
      <c r="C58" s="73"/>
      <c r="D58" s="73"/>
      <c r="E58" s="73"/>
      <c r="F58" s="73"/>
      <c r="G58" s="73"/>
      <c r="H58" s="73"/>
      <c r="I58" s="73"/>
      <c r="J58" s="73"/>
    </row>
    <row r="59" spans="1:10" x14ac:dyDescent="0.25">
      <c r="A59" s="72"/>
      <c r="B59" s="73"/>
      <c r="C59" s="73"/>
      <c r="D59" s="73"/>
      <c r="E59" s="73"/>
      <c r="F59" s="73"/>
      <c r="G59" s="73"/>
      <c r="H59" s="73"/>
      <c r="I59" s="73"/>
      <c r="J59" s="73"/>
    </row>
    <row r="60" spans="1:10" x14ac:dyDescent="0.25">
      <c r="A60" s="72"/>
      <c r="B60" s="73"/>
      <c r="C60" s="73"/>
      <c r="D60" s="73"/>
      <c r="E60" s="73"/>
      <c r="F60" s="73"/>
      <c r="G60" s="73"/>
      <c r="H60" s="73"/>
      <c r="I60" s="73"/>
      <c r="J60" s="73"/>
    </row>
    <row r="61" spans="1:10" x14ac:dyDescent="0.25">
      <c r="A61" s="72"/>
      <c r="B61" s="73"/>
      <c r="C61" s="73"/>
      <c r="D61" s="73"/>
      <c r="E61" s="73"/>
      <c r="F61" s="73"/>
      <c r="G61" s="73"/>
      <c r="H61" s="73"/>
      <c r="I61" s="73"/>
      <c r="J61" s="73"/>
    </row>
    <row r="62" spans="1:10" x14ac:dyDescent="0.25">
      <c r="A62" s="72"/>
      <c r="B62" s="73"/>
      <c r="C62" s="73"/>
      <c r="D62" s="73"/>
      <c r="E62" s="73"/>
      <c r="F62" s="73"/>
      <c r="G62" s="73"/>
      <c r="H62" s="73"/>
      <c r="I62" s="73"/>
      <c r="J62" s="73"/>
    </row>
    <row r="63" spans="1:10" x14ac:dyDescent="0.25">
      <c r="A63" s="72"/>
      <c r="B63" s="73"/>
      <c r="C63" s="73"/>
      <c r="D63" s="73"/>
      <c r="E63" s="73"/>
      <c r="F63" s="73"/>
      <c r="G63" s="73"/>
      <c r="H63" s="73"/>
      <c r="I63" s="73"/>
      <c r="J63" s="73"/>
    </row>
    <row r="64" spans="1:10" x14ac:dyDescent="0.25">
      <c r="A64" s="72"/>
      <c r="B64" s="73"/>
      <c r="C64" s="73"/>
      <c r="D64" s="73"/>
      <c r="E64" s="73"/>
      <c r="F64" s="73"/>
      <c r="G64" s="73"/>
      <c r="H64" s="73"/>
      <c r="I64" s="73"/>
      <c r="J64" s="73"/>
    </row>
    <row r="65" spans="1:13" x14ac:dyDescent="0.25">
      <c r="A65" s="72"/>
      <c r="B65" s="73"/>
      <c r="C65" s="73"/>
      <c r="D65" s="73"/>
      <c r="E65" s="73"/>
      <c r="F65" s="73"/>
      <c r="G65" s="73"/>
      <c r="H65" s="73"/>
      <c r="I65" s="73"/>
      <c r="J65" s="73"/>
    </row>
    <row r="66" spans="1:13" ht="15.75" x14ac:dyDescent="0.25">
      <c r="A66" s="112" t="s">
        <v>108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3" x14ac:dyDescent="0.25">
      <c r="A67" s="113" t="s">
        <v>109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3" x14ac:dyDescent="0.25">
      <c r="A68" s="113" t="s">
        <v>110</v>
      </c>
      <c r="B68" s="113"/>
      <c r="C68" s="113"/>
      <c r="D68" s="113"/>
      <c r="E68" s="113"/>
      <c r="F68" s="113"/>
      <c r="G68" s="113"/>
      <c r="H68" s="113"/>
      <c r="I68" s="113"/>
      <c r="J68" s="113"/>
    </row>
    <row r="69" spans="1:13" x14ac:dyDescent="0.25">
      <c r="A69" s="113" t="s">
        <v>111</v>
      </c>
      <c r="B69" s="113"/>
      <c r="C69" s="113"/>
      <c r="D69" s="113"/>
      <c r="E69" s="113"/>
      <c r="F69" s="113"/>
      <c r="G69" s="113"/>
      <c r="H69" s="113"/>
      <c r="I69" s="113"/>
      <c r="J69" s="113"/>
    </row>
    <row r="70" spans="1:13" x14ac:dyDescent="0.25">
      <c r="A70" s="114" t="s">
        <v>112</v>
      </c>
      <c r="B70" s="114"/>
      <c r="C70" s="114"/>
      <c r="D70" s="114"/>
      <c r="E70" s="114"/>
      <c r="F70" s="114"/>
      <c r="G70" s="114"/>
      <c r="H70" s="114"/>
      <c r="I70" s="114"/>
      <c r="J70" s="114"/>
    </row>
    <row r="71" spans="1:13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</row>
    <row r="72" spans="1:13" x14ac:dyDescent="0.25">
      <c r="A72" s="106" t="s">
        <v>113</v>
      </c>
      <c r="B72" s="107"/>
      <c r="C72" s="107"/>
      <c r="D72" s="107"/>
      <c r="E72" s="107"/>
      <c r="F72" s="107"/>
      <c r="G72" s="107"/>
      <c r="H72" s="107"/>
      <c r="I72" s="107"/>
      <c r="J72" s="107"/>
    </row>
    <row r="73" spans="1:13" x14ac:dyDescent="0.25">
      <c r="A73" s="106" t="s">
        <v>114</v>
      </c>
      <c r="B73" s="107"/>
      <c r="C73" s="107"/>
      <c r="D73" s="107"/>
      <c r="E73" s="107"/>
      <c r="F73" s="107"/>
      <c r="G73" s="107"/>
      <c r="H73" s="107"/>
      <c r="I73" s="107"/>
      <c r="J73" s="107"/>
    </row>
    <row r="74" spans="1:13" x14ac:dyDescent="0.25">
      <c r="A74" s="72"/>
      <c r="B74" s="73"/>
      <c r="C74" s="73"/>
      <c r="D74" s="73"/>
      <c r="E74" s="73"/>
      <c r="F74" s="73"/>
      <c r="G74" s="73"/>
      <c r="H74" s="73"/>
      <c r="I74" s="73"/>
      <c r="J74" s="73"/>
    </row>
    <row r="75" spans="1:13" x14ac:dyDescent="0.25">
      <c r="A75" s="130" t="s">
        <v>159</v>
      </c>
      <c r="B75" s="109"/>
      <c r="C75" s="109"/>
      <c r="D75" s="109"/>
      <c r="E75" s="109"/>
      <c r="F75" s="109"/>
      <c r="G75" s="109"/>
      <c r="H75" s="109"/>
      <c r="I75" s="109"/>
      <c r="J75" s="110"/>
    </row>
    <row r="76" spans="1:13" x14ac:dyDescent="0.25">
      <c r="A76" s="154" t="str">
        <f>A19</f>
        <v>ORIGEM DOS RECURSOS (1): Municipal</v>
      </c>
      <c r="B76" s="109"/>
      <c r="C76" s="109"/>
      <c r="D76" s="109"/>
      <c r="E76" s="109"/>
      <c r="F76" s="109"/>
      <c r="G76" s="109"/>
      <c r="H76" s="109"/>
      <c r="I76" s="109"/>
      <c r="J76" s="110"/>
    </row>
    <row r="77" spans="1:13" ht="72.75" x14ac:dyDescent="0.25">
      <c r="A77" s="129" t="s">
        <v>160</v>
      </c>
      <c r="B77" s="110"/>
      <c r="C77" s="155" t="s">
        <v>161</v>
      </c>
      <c r="D77" s="153"/>
      <c r="E77" s="129" t="s">
        <v>162</v>
      </c>
      <c r="F77" s="110"/>
      <c r="G77" s="129" t="s">
        <v>163</v>
      </c>
      <c r="H77" s="110"/>
      <c r="I77" s="74" t="s">
        <v>164</v>
      </c>
      <c r="J77" s="74" t="s">
        <v>165</v>
      </c>
    </row>
    <row r="78" spans="1:13" x14ac:dyDescent="0.25">
      <c r="A78" s="156" t="s">
        <v>166</v>
      </c>
      <c r="B78" s="156"/>
      <c r="C78" s="157">
        <v>7018.22</v>
      </c>
      <c r="D78" s="136"/>
      <c r="E78" s="135">
        <v>0</v>
      </c>
      <c r="F78" s="136"/>
      <c r="G78" s="135">
        <f t="shared" ref="G78:G83" si="0">C78-J78</f>
        <v>6409.12</v>
      </c>
      <c r="H78" s="136"/>
      <c r="I78" s="75">
        <f t="shared" ref="I78:I83" si="1">+E78+G78</f>
        <v>6409.12</v>
      </c>
      <c r="J78" s="75">
        <v>609.1</v>
      </c>
      <c r="M78" s="53"/>
    </row>
    <row r="79" spans="1:13" x14ac:dyDescent="0.25">
      <c r="A79" s="158" t="s">
        <v>167</v>
      </c>
      <c r="B79" s="158"/>
      <c r="C79" s="157">
        <v>4414.3599999999997</v>
      </c>
      <c r="D79" s="136"/>
      <c r="E79" s="135">
        <v>253.92</v>
      </c>
      <c r="F79" s="136"/>
      <c r="G79" s="135">
        <f t="shared" si="0"/>
        <v>4152.8899999999994</v>
      </c>
      <c r="H79" s="136"/>
      <c r="I79" s="75">
        <f t="shared" si="1"/>
        <v>4406.8099999999995</v>
      </c>
      <c r="J79" s="75">
        <v>261.47000000000003</v>
      </c>
      <c r="M79" s="53"/>
    </row>
    <row r="80" spans="1:13" x14ac:dyDescent="0.25">
      <c r="A80" s="159" t="s">
        <v>168</v>
      </c>
      <c r="B80" s="160"/>
      <c r="C80" s="157">
        <v>122816.04</v>
      </c>
      <c r="D80" s="136"/>
      <c r="E80" s="135">
        <v>8780.65</v>
      </c>
      <c r="F80" s="136"/>
      <c r="G80" s="135">
        <f t="shared" si="0"/>
        <v>114481.56</v>
      </c>
      <c r="H80" s="136"/>
      <c r="I80" s="75">
        <f t="shared" si="1"/>
        <v>123262.20999999999</v>
      </c>
      <c r="J80" s="75">
        <v>8334.48</v>
      </c>
      <c r="M80" s="53"/>
    </row>
    <row r="81" spans="1:13" x14ac:dyDescent="0.25">
      <c r="A81" s="156" t="s">
        <v>169</v>
      </c>
      <c r="B81" s="156"/>
      <c r="C81" s="157">
        <v>1063.4000000000001</v>
      </c>
      <c r="D81" s="136"/>
      <c r="E81" s="135">
        <v>1450</v>
      </c>
      <c r="F81" s="136"/>
      <c r="G81" s="135">
        <f t="shared" si="0"/>
        <v>1063.4000000000001</v>
      </c>
      <c r="H81" s="136"/>
      <c r="I81" s="75">
        <f t="shared" si="1"/>
        <v>2513.4</v>
      </c>
      <c r="J81" s="75">
        <v>0</v>
      </c>
      <c r="M81" s="53"/>
    </row>
    <row r="82" spans="1:13" x14ac:dyDescent="0.25">
      <c r="A82" s="156" t="s">
        <v>170</v>
      </c>
      <c r="B82" s="156"/>
      <c r="C82" s="157">
        <v>6732.38</v>
      </c>
      <c r="D82" s="136"/>
      <c r="E82" s="135">
        <v>5235</v>
      </c>
      <c r="F82" s="136"/>
      <c r="G82" s="135">
        <f t="shared" si="0"/>
        <v>0</v>
      </c>
      <c r="H82" s="136"/>
      <c r="I82" s="75">
        <f t="shared" si="1"/>
        <v>5235</v>
      </c>
      <c r="J82" s="75">
        <v>6732.38</v>
      </c>
      <c r="M82" s="53"/>
    </row>
    <row r="83" spans="1:13" x14ac:dyDescent="0.25">
      <c r="A83" s="156" t="s">
        <v>171</v>
      </c>
      <c r="B83" s="156"/>
      <c r="C83" s="157">
        <v>3787.33</v>
      </c>
      <c r="D83" s="136"/>
      <c r="E83" s="135">
        <v>922</v>
      </c>
      <c r="F83" s="136"/>
      <c r="G83" s="135">
        <f t="shared" si="0"/>
        <v>2645.33</v>
      </c>
      <c r="H83" s="136"/>
      <c r="I83" s="75">
        <f t="shared" si="1"/>
        <v>3567.33</v>
      </c>
      <c r="J83" s="75">
        <v>1142</v>
      </c>
      <c r="M83" s="53"/>
    </row>
    <row r="84" spans="1:13" x14ac:dyDescent="0.25">
      <c r="A84" s="163" t="s">
        <v>100</v>
      </c>
      <c r="B84" s="164"/>
      <c r="C84" s="157">
        <f>SUM(C78:D83)</f>
        <v>145831.72999999998</v>
      </c>
      <c r="D84" s="136"/>
      <c r="E84" s="135">
        <f>SUM(E78:F83)</f>
        <v>16641.57</v>
      </c>
      <c r="F84" s="136"/>
      <c r="G84" s="135">
        <f>SUM(G78:H83)</f>
        <v>128752.29999999999</v>
      </c>
      <c r="H84" s="136"/>
      <c r="I84" s="75">
        <f>SUM(I78:I83)</f>
        <v>145393.86999999997</v>
      </c>
      <c r="J84" s="75">
        <f>SUM(J78:J83)</f>
        <v>17079.43</v>
      </c>
    </row>
    <row r="85" spans="1:13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</row>
    <row r="86" spans="1:13" x14ac:dyDescent="0.25">
      <c r="A86" s="150" t="s">
        <v>172</v>
      </c>
      <c r="B86" s="107"/>
      <c r="C86" s="107"/>
      <c r="D86" s="107"/>
      <c r="E86" s="107"/>
      <c r="F86" s="107"/>
      <c r="G86" s="107"/>
      <c r="H86" s="107"/>
      <c r="I86" s="107"/>
      <c r="J86" s="107"/>
    </row>
    <row r="87" spans="1:13" x14ac:dyDescent="0.25">
      <c r="A87" s="150" t="s">
        <v>173</v>
      </c>
      <c r="B87" s="107"/>
      <c r="C87" s="107"/>
      <c r="D87" s="107"/>
      <c r="E87" s="107"/>
      <c r="F87" s="107"/>
      <c r="G87" s="107"/>
      <c r="H87" s="107"/>
      <c r="I87" s="107"/>
      <c r="J87" s="107"/>
    </row>
    <row r="88" spans="1:13" x14ac:dyDescent="0.25">
      <c r="A88" s="150" t="s">
        <v>174</v>
      </c>
      <c r="B88" s="107"/>
      <c r="C88" s="107"/>
      <c r="D88" s="107"/>
      <c r="E88" s="107"/>
      <c r="F88" s="107"/>
      <c r="G88" s="107"/>
      <c r="H88" s="107"/>
      <c r="I88" s="107"/>
      <c r="J88" s="107"/>
    </row>
    <row r="89" spans="1:13" x14ac:dyDescent="0.25">
      <c r="A89" s="150" t="s">
        <v>175</v>
      </c>
      <c r="B89" s="107"/>
      <c r="C89" s="107"/>
      <c r="D89" s="107"/>
      <c r="E89" s="107"/>
      <c r="F89" s="107"/>
      <c r="G89" s="107"/>
      <c r="H89" s="107"/>
      <c r="I89" s="107"/>
      <c r="J89" s="107"/>
    </row>
    <row r="90" spans="1:13" ht="23.25" customHeight="1" x14ac:dyDescent="0.25">
      <c r="A90" s="161" t="s">
        <v>176</v>
      </c>
      <c r="B90" s="162"/>
      <c r="C90" s="162"/>
      <c r="D90" s="162"/>
      <c r="E90" s="162"/>
      <c r="F90" s="162"/>
      <c r="G90" s="162"/>
      <c r="H90" s="162"/>
      <c r="I90" s="162"/>
      <c r="J90" s="162"/>
    </row>
    <row r="91" spans="1:13" x14ac:dyDescent="0.25">
      <c r="A91" s="150" t="s">
        <v>177</v>
      </c>
      <c r="B91" s="107"/>
      <c r="C91" s="107"/>
      <c r="D91" s="107"/>
      <c r="E91" s="107"/>
      <c r="F91" s="107"/>
      <c r="G91" s="107"/>
      <c r="H91" s="107"/>
      <c r="I91" s="107"/>
      <c r="J91" s="107"/>
    </row>
    <row r="92" spans="1:13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</row>
    <row r="93" spans="1:13" x14ac:dyDescent="0.25">
      <c r="A93" s="130" t="s">
        <v>178</v>
      </c>
      <c r="B93" s="109"/>
      <c r="C93" s="109"/>
      <c r="D93" s="109"/>
      <c r="E93" s="109"/>
      <c r="F93" s="109"/>
      <c r="G93" s="109"/>
      <c r="H93" s="109"/>
      <c r="I93" s="109"/>
      <c r="J93" s="110"/>
    </row>
    <row r="94" spans="1:13" x14ac:dyDescent="0.25">
      <c r="A94" s="171" t="s">
        <v>179</v>
      </c>
      <c r="B94" s="109"/>
      <c r="C94" s="109"/>
      <c r="D94" s="109"/>
      <c r="E94" s="109"/>
      <c r="F94" s="109"/>
      <c r="G94" s="110"/>
      <c r="H94" s="172">
        <f>I42</f>
        <v>156717.76999999999</v>
      </c>
      <c r="I94" s="173"/>
      <c r="J94" s="134"/>
    </row>
    <row r="95" spans="1:13" x14ac:dyDescent="0.25">
      <c r="A95" s="171" t="s">
        <v>180</v>
      </c>
      <c r="B95" s="109"/>
      <c r="C95" s="109"/>
      <c r="D95" s="109"/>
      <c r="E95" s="109"/>
      <c r="F95" s="109"/>
      <c r="G95" s="110"/>
      <c r="H95" s="175">
        <f>I84</f>
        <v>145393.86999999997</v>
      </c>
      <c r="I95" s="173"/>
      <c r="J95" s="134"/>
    </row>
    <row r="96" spans="1:13" x14ac:dyDescent="0.25">
      <c r="A96" s="171" t="s">
        <v>181</v>
      </c>
      <c r="B96" s="109"/>
      <c r="C96" s="109"/>
      <c r="D96" s="109"/>
      <c r="E96" s="109"/>
      <c r="F96" s="109"/>
      <c r="G96" s="110"/>
      <c r="H96" s="172">
        <f>I40-H95-I41</f>
        <v>11323.900000000023</v>
      </c>
      <c r="I96" s="173"/>
      <c r="J96" s="134"/>
    </row>
    <row r="97" spans="1:10" x14ac:dyDescent="0.25">
      <c r="A97" s="171" t="s">
        <v>182</v>
      </c>
      <c r="B97" s="109"/>
      <c r="C97" s="109"/>
      <c r="D97" s="109"/>
      <c r="E97" s="109"/>
      <c r="F97" s="109"/>
      <c r="G97" s="110"/>
      <c r="H97" s="135">
        <v>0</v>
      </c>
      <c r="I97" s="174"/>
      <c r="J97" s="136"/>
    </row>
    <row r="98" spans="1:10" x14ac:dyDescent="0.25">
      <c r="A98" s="171" t="s">
        <v>183</v>
      </c>
      <c r="B98" s="109"/>
      <c r="C98" s="109"/>
      <c r="D98" s="109"/>
      <c r="E98" s="109"/>
      <c r="F98" s="109"/>
      <c r="G98" s="110"/>
      <c r="H98" s="172">
        <f>H96-H97</f>
        <v>11323.900000000023</v>
      </c>
      <c r="I98" s="173"/>
      <c r="J98" s="134"/>
    </row>
    <row r="99" spans="1:10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</row>
    <row r="100" spans="1:10" x14ac:dyDescent="0.25">
      <c r="A100" s="165" t="s">
        <v>184</v>
      </c>
      <c r="B100" s="166"/>
      <c r="C100" s="166"/>
      <c r="D100" s="166"/>
      <c r="E100" s="166"/>
      <c r="F100" s="166"/>
      <c r="G100" s="166"/>
      <c r="H100" s="166"/>
      <c r="I100" s="166"/>
      <c r="J100" s="167"/>
    </row>
    <row r="101" spans="1:10" ht="12" customHeight="1" x14ac:dyDescent="0.25">
      <c r="A101" s="168"/>
      <c r="B101" s="169"/>
      <c r="C101" s="169"/>
      <c r="D101" s="169"/>
      <c r="E101" s="169"/>
      <c r="F101" s="169"/>
      <c r="G101" s="169"/>
      <c r="H101" s="169"/>
      <c r="I101" s="169"/>
      <c r="J101" s="170"/>
    </row>
    <row r="102" spans="1:10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</row>
    <row r="103" spans="1:10" x14ac:dyDescent="0.25">
      <c r="A103" s="76"/>
      <c r="B103" s="76" t="s">
        <v>258</v>
      </c>
      <c r="C103" s="76"/>
      <c r="D103" s="76"/>
      <c r="E103" s="76"/>
      <c r="F103" s="76"/>
      <c r="G103" s="76"/>
      <c r="H103" s="76"/>
      <c r="I103" s="76"/>
      <c r="J103" s="68"/>
    </row>
    <row r="104" spans="1:10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68"/>
    </row>
    <row r="105" spans="1:10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68"/>
    </row>
    <row r="106" spans="1:10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68"/>
    </row>
    <row r="107" spans="1:10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68"/>
    </row>
    <row r="108" spans="1:10" x14ac:dyDescent="0.25">
      <c r="A108" s="76"/>
      <c r="B108" s="77" t="s">
        <v>101</v>
      </c>
      <c r="C108" s="76"/>
      <c r="D108" s="76"/>
      <c r="E108" s="76"/>
      <c r="F108" s="76"/>
      <c r="G108" s="76"/>
      <c r="H108" s="60" t="s">
        <v>102</v>
      </c>
      <c r="J108" s="33"/>
    </row>
    <row r="109" spans="1:10" x14ac:dyDescent="0.25">
      <c r="A109" s="76"/>
      <c r="B109" s="76" t="s">
        <v>103</v>
      </c>
      <c r="C109" s="76"/>
      <c r="D109" s="76"/>
      <c r="E109" s="76"/>
      <c r="F109" s="76"/>
      <c r="G109" s="76"/>
      <c r="H109" s="62" t="s">
        <v>104</v>
      </c>
      <c r="J109" s="33"/>
    </row>
    <row r="110" spans="1:10" x14ac:dyDescent="0.25">
      <c r="B110" s="78" t="s">
        <v>105</v>
      </c>
      <c r="H110" s="62" t="s">
        <v>106</v>
      </c>
      <c r="J110" s="33"/>
    </row>
  </sheetData>
  <mergeCells count="159"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6"/>
  <sheetViews>
    <sheetView topLeftCell="A97" workbookViewId="0">
      <selection activeCell="B119" sqref="B119"/>
    </sheetView>
  </sheetViews>
  <sheetFormatPr defaultRowHeight="15" x14ac:dyDescent="0.25"/>
  <cols>
    <col min="1" max="1" width="11" style="1" bestFit="1" customWidth="1"/>
    <col min="2" max="2" width="71.140625" style="1" customWidth="1"/>
    <col min="3" max="3" width="10.42578125" style="3" bestFit="1" customWidth="1"/>
    <col min="4" max="4" width="10.42578125" style="3" customWidth="1"/>
    <col min="5" max="5" width="11.28515625" style="3" customWidth="1"/>
    <col min="6" max="16384" width="9.140625" style="1"/>
  </cols>
  <sheetData>
    <row r="1" spans="1:5" x14ac:dyDescent="0.25">
      <c r="A1" s="5" t="s">
        <v>33</v>
      </c>
      <c r="B1" s="6"/>
      <c r="C1" s="5"/>
      <c r="D1" s="7"/>
      <c r="E1" s="8"/>
    </row>
    <row r="2" spans="1:5" x14ac:dyDescent="0.25">
      <c r="A2" s="9"/>
      <c r="B2" s="10"/>
      <c r="C2" s="11"/>
      <c r="D2" s="12"/>
      <c r="E2" s="8"/>
    </row>
    <row r="3" spans="1:5" x14ac:dyDescent="0.25">
      <c r="A3" s="5" t="s">
        <v>54</v>
      </c>
      <c r="B3" s="6"/>
      <c r="C3" s="5"/>
      <c r="D3" s="7"/>
      <c r="E3" s="8"/>
    </row>
    <row r="4" spans="1:5" x14ac:dyDescent="0.25">
      <c r="A4" s="5" t="s">
        <v>34</v>
      </c>
      <c r="B4" s="6"/>
      <c r="C4" s="5"/>
      <c r="D4" s="7"/>
      <c r="E4" s="8"/>
    </row>
    <row r="5" spans="1:5" x14ac:dyDescent="0.25">
      <c r="A5" s="9"/>
      <c r="B5" s="10"/>
      <c r="C5" s="11"/>
      <c r="D5" s="12"/>
      <c r="E5" s="8"/>
    </row>
    <row r="6" spans="1:5" x14ac:dyDescent="0.25">
      <c r="A6" s="13" t="s">
        <v>35</v>
      </c>
      <c r="B6" s="14"/>
      <c r="C6" s="11"/>
      <c r="D6" s="12"/>
      <c r="E6" s="15" t="s">
        <v>36</v>
      </c>
    </row>
    <row r="7" spans="1:5" x14ac:dyDescent="0.25">
      <c r="A7" s="13" t="s">
        <v>37</v>
      </c>
      <c r="B7" s="10"/>
      <c r="C7" s="11"/>
      <c r="D7" s="12"/>
      <c r="E7" s="15" t="s">
        <v>38</v>
      </c>
    </row>
    <row r="8" spans="1:5" x14ac:dyDescent="0.25">
      <c r="A8" s="13" t="s">
        <v>39</v>
      </c>
      <c r="B8" s="10"/>
      <c r="C8" s="11"/>
      <c r="D8" s="12"/>
      <c r="E8" s="15" t="s">
        <v>40</v>
      </c>
    </row>
    <row r="9" spans="1:5" x14ac:dyDescent="0.25">
      <c r="A9" s="16" t="s">
        <v>41</v>
      </c>
      <c r="B9" s="10"/>
      <c r="C9" s="8"/>
      <c r="D9" s="12"/>
      <c r="E9" s="15" t="s">
        <v>42</v>
      </c>
    </row>
    <row r="10" spans="1:5" x14ac:dyDescent="0.25">
      <c r="A10" s="13" t="s">
        <v>43</v>
      </c>
      <c r="B10" s="14"/>
      <c r="C10" s="8"/>
      <c r="D10" s="12"/>
      <c r="E10" s="17" t="s">
        <v>44</v>
      </c>
    </row>
    <row r="11" spans="1:5" x14ac:dyDescent="0.25">
      <c r="A11" s="13" t="s">
        <v>45</v>
      </c>
      <c r="B11" s="14"/>
      <c r="C11" s="8"/>
      <c r="D11" s="12"/>
      <c r="E11" s="18" t="s">
        <v>46</v>
      </c>
    </row>
    <row r="12" spans="1:5" x14ac:dyDescent="0.25">
      <c r="A12" s="19" t="s">
        <v>47</v>
      </c>
      <c r="B12" s="20"/>
      <c r="C12" s="21"/>
      <c r="D12" s="22"/>
      <c r="E12" s="20"/>
    </row>
    <row r="13" spans="1:5" x14ac:dyDescent="0.25">
      <c r="A13" s="23" t="s">
        <v>48</v>
      </c>
      <c r="B13" s="24" t="s">
        <v>49</v>
      </c>
      <c r="C13" s="24" t="s">
        <v>50</v>
      </c>
      <c r="D13" s="25" t="s">
        <v>51</v>
      </c>
      <c r="E13" s="24" t="s">
        <v>52</v>
      </c>
    </row>
    <row r="14" spans="1:5" x14ac:dyDescent="0.25">
      <c r="A14" s="26"/>
      <c r="B14" s="27" t="s">
        <v>53</v>
      </c>
      <c r="C14" s="28"/>
      <c r="D14" s="28"/>
      <c r="E14" s="29">
        <v>5893.18</v>
      </c>
    </row>
    <row r="15" spans="1:5" x14ac:dyDescent="0.25">
      <c r="A15" s="34">
        <v>44958</v>
      </c>
      <c r="B15" s="80" t="s">
        <v>187</v>
      </c>
      <c r="C15" s="28">
        <v>0</v>
      </c>
      <c r="D15" s="28">
        <v>42.12</v>
      </c>
      <c r="E15" s="29">
        <f t="shared" ref="E15:E58" si="0">E14+D15-C15</f>
        <v>5935.3</v>
      </c>
    </row>
    <row r="16" spans="1:5" x14ac:dyDescent="0.25">
      <c r="A16" s="39">
        <v>44959</v>
      </c>
      <c r="B16" s="41" t="s">
        <v>55</v>
      </c>
      <c r="C16" s="42">
        <v>109</v>
      </c>
      <c r="D16" s="42">
        <v>0</v>
      </c>
      <c r="E16" s="29">
        <f t="shared" si="0"/>
        <v>5826.3</v>
      </c>
    </row>
    <row r="17" spans="1:5" x14ac:dyDescent="0.25">
      <c r="A17" s="39">
        <v>44959</v>
      </c>
      <c r="B17" s="41" t="s">
        <v>56</v>
      </c>
      <c r="C17" s="42">
        <v>1792</v>
      </c>
      <c r="D17" s="42">
        <v>0</v>
      </c>
      <c r="E17" s="29">
        <f t="shared" si="0"/>
        <v>4034.3</v>
      </c>
    </row>
    <row r="18" spans="1:5" customFormat="1" x14ac:dyDescent="0.25">
      <c r="A18" s="34">
        <v>44960</v>
      </c>
      <c r="B18" s="27" t="s">
        <v>57</v>
      </c>
      <c r="C18" s="28">
        <v>0</v>
      </c>
      <c r="D18" s="28">
        <v>150000</v>
      </c>
      <c r="E18" s="29">
        <f t="shared" si="0"/>
        <v>154034.29999999999</v>
      </c>
    </row>
    <row r="19" spans="1:5" x14ac:dyDescent="0.25">
      <c r="A19" s="39">
        <v>44963</v>
      </c>
      <c r="B19" s="41" t="s">
        <v>58</v>
      </c>
      <c r="C19" s="42">
        <v>500</v>
      </c>
      <c r="D19" s="42">
        <v>0</v>
      </c>
      <c r="E19" s="29">
        <f t="shared" si="0"/>
        <v>153534.29999999999</v>
      </c>
    </row>
    <row r="20" spans="1:5" x14ac:dyDescent="0.25">
      <c r="A20" s="34">
        <v>44963</v>
      </c>
      <c r="B20" s="43" t="s">
        <v>59</v>
      </c>
      <c r="C20" s="28">
        <v>8780.65</v>
      </c>
      <c r="D20" s="28">
        <v>0</v>
      </c>
      <c r="E20" s="29">
        <f t="shared" si="0"/>
        <v>144753.65</v>
      </c>
    </row>
    <row r="21" spans="1:5" x14ac:dyDescent="0.25">
      <c r="A21" s="39">
        <v>44965</v>
      </c>
      <c r="B21" s="41" t="s">
        <v>60</v>
      </c>
      <c r="C21" s="42">
        <v>2118</v>
      </c>
      <c r="D21" s="42">
        <v>0</v>
      </c>
      <c r="E21" s="29">
        <f t="shared" si="0"/>
        <v>142635.65</v>
      </c>
    </row>
    <row r="22" spans="1:5" x14ac:dyDescent="0.25">
      <c r="A22" s="39">
        <v>44965</v>
      </c>
      <c r="B22" s="41" t="s">
        <v>61</v>
      </c>
      <c r="C22" s="42">
        <v>98.56</v>
      </c>
      <c r="D22" s="42">
        <v>0</v>
      </c>
      <c r="E22" s="29">
        <f t="shared" si="0"/>
        <v>142537.09</v>
      </c>
    </row>
    <row r="23" spans="1:5" x14ac:dyDescent="0.25">
      <c r="A23" s="39">
        <v>44965</v>
      </c>
      <c r="B23" s="41" t="s">
        <v>62</v>
      </c>
      <c r="C23" s="42">
        <v>155.36000000000001</v>
      </c>
      <c r="D23" s="42">
        <v>0</v>
      </c>
      <c r="E23" s="29">
        <f t="shared" si="0"/>
        <v>142381.73000000001</v>
      </c>
    </row>
    <row r="24" spans="1:5" x14ac:dyDescent="0.25">
      <c r="A24" s="39">
        <v>44966</v>
      </c>
      <c r="B24" s="41" t="s">
        <v>63</v>
      </c>
      <c r="C24" s="42">
        <v>134.75</v>
      </c>
      <c r="D24" s="42">
        <v>0</v>
      </c>
      <c r="E24" s="29">
        <f t="shared" si="0"/>
        <v>142246.98000000001</v>
      </c>
    </row>
    <row r="25" spans="1:5" x14ac:dyDescent="0.25">
      <c r="A25" s="39">
        <v>44967</v>
      </c>
      <c r="B25" s="41" t="s">
        <v>64</v>
      </c>
      <c r="C25" s="42">
        <v>922</v>
      </c>
      <c r="D25" s="42">
        <v>0</v>
      </c>
      <c r="E25" s="29">
        <f t="shared" si="0"/>
        <v>141324.98000000001</v>
      </c>
    </row>
    <row r="26" spans="1:5" x14ac:dyDescent="0.25">
      <c r="A26" s="39">
        <v>44967</v>
      </c>
      <c r="B26" s="41" t="s">
        <v>65</v>
      </c>
      <c r="C26" s="42">
        <v>106.5</v>
      </c>
      <c r="D26" s="42">
        <v>0</v>
      </c>
      <c r="E26" s="29">
        <f t="shared" si="0"/>
        <v>141218.48000000001</v>
      </c>
    </row>
    <row r="27" spans="1:5" x14ac:dyDescent="0.25">
      <c r="A27" s="39">
        <v>44967</v>
      </c>
      <c r="B27" s="41" t="s">
        <v>66</v>
      </c>
      <c r="C27" s="42">
        <v>2403.83</v>
      </c>
      <c r="D27" s="42">
        <v>0</v>
      </c>
      <c r="E27" s="29">
        <f t="shared" si="0"/>
        <v>138814.65000000002</v>
      </c>
    </row>
    <row r="28" spans="1:5" x14ac:dyDescent="0.25">
      <c r="A28" s="39">
        <v>44967</v>
      </c>
      <c r="B28" s="41" t="s">
        <v>67</v>
      </c>
      <c r="C28" s="42">
        <v>206.77</v>
      </c>
      <c r="D28" s="42">
        <v>0</v>
      </c>
      <c r="E28" s="29">
        <f t="shared" si="0"/>
        <v>138607.88000000003</v>
      </c>
    </row>
    <row r="29" spans="1:5" x14ac:dyDescent="0.25">
      <c r="A29" s="39">
        <v>44967</v>
      </c>
      <c r="B29" s="41" t="s">
        <v>68</v>
      </c>
      <c r="C29" s="42">
        <v>594.19000000000005</v>
      </c>
      <c r="D29" s="42">
        <v>0</v>
      </c>
      <c r="E29" s="29">
        <f t="shared" si="0"/>
        <v>138013.69000000003</v>
      </c>
    </row>
    <row r="30" spans="1:5" x14ac:dyDescent="0.25">
      <c r="A30" s="39">
        <v>44967</v>
      </c>
      <c r="B30" s="41" t="s">
        <v>69</v>
      </c>
      <c r="C30" s="42">
        <v>306.70999999999998</v>
      </c>
      <c r="D30" s="42">
        <v>0</v>
      </c>
      <c r="E30" s="29">
        <f t="shared" si="0"/>
        <v>137706.98000000004</v>
      </c>
    </row>
    <row r="31" spans="1:5" x14ac:dyDescent="0.25">
      <c r="A31" s="39">
        <v>44970</v>
      </c>
      <c r="B31" s="41" t="s">
        <v>70</v>
      </c>
      <c r="C31" s="42">
        <v>280</v>
      </c>
      <c r="D31" s="42">
        <v>0</v>
      </c>
      <c r="E31" s="29">
        <f t="shared" si="0"/>
        <v>137426.98000000004</v>
      </c>
    </row>
    <row r="32" spans="1:5" x14ac:dyDescent="0.25">
      <c r="A32" s="39">
        <v>44970</v>
      </c>
      <c r="B32" s="41" t="s">
        <v>71</v>
      </c>
      <c r="C32" s="42">
        <v>123.26</v>
      </c>
      <c r="D32" s="42">
        <v>0</v>
      </c>
      <c r="E32" s="29">
        <f t="shared" si="0"/>
        <v>137303.72000000003</v>
      </c>
    </row>
    <row r="33" spans="1:5" x14ac:dyDescent="0.25">
      <c r="A33" s="39">
        <v>44971</v>
      </c>
      <c r="B33" s="41" t="s">
        <v>72</v>
      </c>
      <c r="C33" s="42">
        <v>1450</v>
      </c>
      <c r="D33" s="42">
        <v>0</v>
      </c>
      <c r="E33" s="29">
        <f t="shared" si="0"/>
        <v>135853.72000000003</v>
      </c>
    </row>
    <row r="34" spans="1:5" x14ac:dyDescent="0.25">
      <c r="A34" s="39">
        <v>44971</v>
      </c>
      <c r="B34" s="41" t="s">
        <v>73</v>
      </c>
      <c r="C34" s="42">
        <v>460</v>
      </c>
      <c r="D34" s="42">
        <v>0</v>
      </c>
      <c r="E34" s="29">
        <f t="shared" si="0"/>
        <v>135393.72000000003</v>
      </c>
    </row>
    <row r="35" spans="1:5" x14ac:dyDescent="0.25">
      <c r="A35" s="39">
        <v>44972</v>
      </c>
      <c r="B35" s="41" t="s">
        <v>74</v>
      </c>
      <c r="C35" s="42">
        <v>138.62</v>
      </c>
      <c r="D35" s="42">
        <v>0</v>
      </c>
      <c r="E35" s="29">
        <f t="shared" si="0"/>
        <v>135255.10000000003</v>
      </c>
    </row>
    <row r="36" spans="1:5" x14ac:dyDescent="0.25">
      <c r="A36" s="39">
        <v>44972</v>
      </c>
      <c r="B36" s="41" t="s">
        <v>75</v>
      </c>
      <c r="C36" s="42">
        <v>3746.89</v>
      </c>
      <c r="D36" s="42">
        <v>0</v>
      </c>
      <c r="E36" s="29">
        <f t="shared" si="0"/>
        <v>131508.21000000002</v>
      </c>
    </row>
    <row r="37" spans="1:5" x14ac:dyDescent="0.25">
      <c r="A37" s="39">
        <v>44972</v>
      </c>
      <c r="B37" s="41" t="s">
        <v>76</v>
      </c>
      <c r="C37" s="42">
        <v>544.39</v>
      </c>
      <c r="D37" s="42">
        <v>0</v>
      </c>
      <c r="E37" s="29">
        <f t="shared" si="0"/>
        <v>130963.82000000002</v>
      </c>
    </row>
    <row r="38" spans="1:5" x14ac:dyDescent="0.25">
      <c r="A38" s="39">
        <v>44972</v>
      </c>
      <c r="B38" s="41" t="s">
        <v>77</v>
      </c>
      <c r="C38" s="42">
        <v>191.58</v>
      </c>
      <c r="D38" s="42">
        <v>0</v>
      </c>
      <c r="E38" s="29">
        <f t="shared" si="0"/>
        <v>130772.24000000002</v>
      </c>
    </row>
    <row r="39" spans="1:5" x14ac:dyDescent="0.25">
      <c r="A39" s="39">
        <v>44972</v>
      </c>
      <c r="B39" s="41" t="s">
        <v>189</v>
      </c>
      <c r="C39" s="42">
        <v>110.6</v>
      </c>
      <c r="D39" s="42">
        <v>0</v>
      </c>
      <c r="E39" s="29">
        <f t="shared" si="0"/>
        <v>130661.64000000001</v>
      </c>
    </row>
    <row r="40" spans="1:5" x14ac:dyDescent="0.25">
      <c r="A40" s="39">
        <v>44972</v>
      </c>
      <c r="B40" s="41" t="s">
        <v>190</v>
      </c>
      <c r="C40" s="42">
        <v>368.65</v>
      </c>
      <c r="D40" s="42">
        <v>0</v>
      </c>
      <c r="E40" s="29">
        <f t="shared" si="0"/>
        <v>130292.99000000002</v>
      </c>
    </row>
    <row r="41" spans="1:5" x14ac:dyDescent="0.25">
      <c r="A41" s="39">
        <v>44974</v>
      </c>
      <c r="B41" s="41" t="s">
        <v>78</v>
      </c>
      <c r="C41" s="42">
        <v>139.22999999999999</v>
      </c>
      <c r="D41" s="42">
        <v>0</v>
      </c>
      <c r="E41" s="29">
        <f t="shared" si="0"/>
        <v>130153.76000000002</v>
      </c>
    </row>
    <row r="42" spans="1:5" x14ac:dyDescent="0.25">
      <c r="A42" s="39">
        <v>44974</v>
      </c>
      <c r="B42" s="41" t="s">
        <v>79</v>
      </c>
      <c r="C42" s="42">
        <v>585</v>
      </c>
      <c r="D42" s="42">
        <v>0</v>
      </c>
      <c r="E42" s="29">
        <f t="shared" si="0"/>
        <v>129568.76000000002</v>
      </c>
    </row>
    <row r="43" spans="1:5" x14ac:dyDescent="0.25">
      <c r="A43" s="39">
        <v>44974</v>
      </c>
      <c r="B43" s="41" t="s">
        <v>80</v>
      </c>
      <c r="C43" s="42">
        <v>385.4</v>
      </c>
      <c r="D43" s="42">
        <v>0</v>
      </c>
      <c r="E43" s="29">
        <f t="shared" si="0"/>
        <v>129183.36000000003</v>
      </c>
    </row>
    <row r="44" spans="1:5" x14ac:dyDescent="0.25">
      <c r="A44" s="39">
        <v>44979</v>
      </c>
      <c r="B44" s="41" t="s">
        <v>227</v>
      </c>
      <c r="C44" s="42">
        <v>1773.43</v>
      </c>
      <c r="D44" s="42">
        <v>0</v>
      </c>
      <c r="E44" s="29">
        <f t="shared" si="0"/>
        <v>127409.93000000004</v>
      </c>
    </row>
    <row r="45" spans="1:5" x14ac:dyDescent="0.25">
      <c r="A45" s="39">
        <v>44980</v>
      </c>
      <c r="B45" s="41" t="s">
        <v>191</v>
      </c>
      <c r="C45" s="42">
        <v>8131.48</v>
      </c>
      <c r="D45" s="42">
        <v>0</v>
      </c>
      <c r="E45" s="29">
        <f t="shared" si="0"/>
        <v>119278.45000000004</v>
      </c>
    </row>
    <row r="46" spans="1:5" customFormat="1" x14ac:dyDescent="0.25">
      <c r="A46" s="35">
        <v>44980</v>
      </c>
      <c r="B46" s="36" t="s">
        <v>81</v>
      </c>
      <c r="C46" s="37">
        <v>104969.33</v>
      </c>
      <c r="D46" s="37">
        <v>0</v>
      </c>
      <c r="E46" s="29">
        <f t="shared" si="0"/>
        <v>14309.120000000039</v>
      </c>
    </row>
    <row r="47" spans="1:5" x14ac:dyDescent="0.25">
      <c r="A47" s="39">
        <v>44980</v>
      </c>
      <c r="B47" s="41" t="s">
        <v>188</v>
      </c>
      <c r="C47" s="42">
        <v>174</v>
      </c>
      <c r="D47" s="42">
        <v>0</v>
      </c>
      <c r="E47" s="29">
        <f t="shared" si="0"/>
        <v>14135.120000000039</v>
      </c>
    </row>
    <row r="48" spans="1:5" x14ac:dyDescent="0.25">
      <c r="A48" s="39">
        <v>44981</v>
      </c>
      <c r="B48" s="41" t="s">
        <v>82</v>
      </c>
      <c r="C48" s="42">
        <v>506.16</v>
      </c>
      <c r="D48" s="42">
        <v>0</v>
      </c>
      <c r="E48" s="29">
        <f t="shared" si="0"/>
        <v>13628.960000000039</v>
      </c>
    </row>
    <row r="49" spans="1:5" x14ac:dyDescent="0.25">
      <c r="A49" s="39">
        <v>44981</v>
      </c>
      <c r="B49" s="41" t="s">
        <v>83</v>
      </c>
      <c r="C49" s="42">
        <v>1063.4000000000001</v>
      </c>
      <c r="D49" s="42">
        <v>0</v>
      </c>
      <c r="E49" s="29">
        <f t="shared" si="0"/>
        <v>12565.56000000004</v>
      </c>
    </row>
    <row r="50" spans="1:5" x14ac:dyDescent="0.25">
      <c r="A50" s="39">
        <v>44981</v>
      </c>
      <c r="B50" s="41" t="s">
        <v>87</v>
      </c>
      <c r="C50" s="42">
        <v>73.099999999999994</v>
      </c>
      <c r="D50" s="42">
        <v>0</v>
      </c>
      <c r="E50" s="29">
        <f t="shared" si="0"/>
        <v>12492.460000000039</v>
      </c>
    </row>
    <row r="51" spans="1:5" x14ac:dyDescent="0.25">
      <c r="A51" s="39">
        <v>44981</v>
      </c>
      <c r="B51" s="41" t="s">
        <v>85</v>
      </c>
      <c r="C51" s="42">
        <v>182.75</v>
      </c>
      <c r="D51" s="42">
        <v>0</v>
      </c>
      <c r="E51" s="29">
        <f t="shared" si="0"/>
        <v>12309.710000000039</v>
      </c>
    </row>
    <row r="52" spans="1:5" x14ac:dyDescent="0.25">
      <c r="A52" s="39">
        <v>44981</v>
      </c>
      <c r="B52" s="41" t="s">
        <v>86</v>
      </c>
      <c r="C52" s="42">
        <v>147.86000000000001</v>
      </c>
      <c r="D52" s="42">
        <v>0</v>
      </c>
      <c r="E52" s="29">
        <f t="shared" si="0"/>
        <v>12161.850000000039</v>
      </c>
    </row>
    <row r="53" spans="1:5" x14ac:dyDescent="0.25">
      <c r="A53" s="39">
        <v>44981</v>
      </c>
      <c r="B53" s="41" t="s">
        <v>84</v>
      </c>
      <c r="C53" s="42">
        <v>22.35</v>
      </c>
      <c r="D53" s="42">
        <v>0</v>
      </c>
      <c r="E53" s="29">
        <f t="shared" si="0"/>
        <v>12139.500000000038</v>
      </c>
    </row>
    <row r="54" spans="1:5" x14ac:dyDescent="0.25">
      <c r="A54" s="39">
        <v>44981</v>
      </c>
      <c r="B54" s="41" t="s">
        <v>88</v>
      </c>
      <c r="C54" s="42">
        <v>92.07</v>
      </c>
      <c r="D54" s="42">
        <v>0</v>
      </c>
      <c r="E54" s="29">
        <f t="shared" si="0"/>
        <v>12047.430000000038</v>
      </c>
    </row>
    <row r="55" spans="1:5" x14ac:dyDescent="0.25">
      <c r="A55" s="39">
        <v>44984</v>
      </c>
      <c r="B55" s="41" t="s">
        <v>89</v>
      </c>
      <c r="C55" s="42">
        <v>1615</v>
      </c>
      <c r="D55" s="42">
        <v>0</v>
      </c>
      <c r="E55" s="29">
        <f t="shared" si="0"/>
        <v>10432.430000000038</v>
      </c>
    </row>
    <row r="56" spans="1:5" x14ac:dyDescent="0.25">
      <c r="A56" s="39">
        <v>44985</v>
      </c>
      <c r="B56" s="79" t="s">
        <v>186</v>
      </c>
      <c r="C56" s="42">
        <v>0</v>
      </c>
      <c r="D56" s="42">
        <v>109</v>
      </c>
      <c r="E56" s="29">
        <f t="shared" si="0"/>
        <v>10541.430000000038</v>
      </c>
    </row>
    <row r="57" spans="1:5" customFormat="1" x14ac:dyDescent="0.25">
      <c r="A57" s="39">
        <v>44985</v>
      </c>
      <c r="B57" s="36" t="s">
        <v>90</v>
      </c>
      <c r="C57" s="37">
        <v>0</v>
      </c>
      <c r="D57" s="37">
        <v>782.47</v>
      </c>
      <c r="E57" s="29">
        <f t="shared" si="0"/>
        <v>11323.900000000038</v>
      </c>
    </row>
    <row r="58" spans="1:5" customFormat="1" x14ac:dyDescent="0.25">
      <c r="A58" s="40"/>
      <c r="B58" s="36" t="s">
        <v>91</v>
      </c>
      <c r="C58" s="37"/>
      <c r="D58" s="37"/>
      <c r="E58" s="29">
        <f t="shared" si="0"/>
        <v>11323.900000000038</v>
      </c>
    </row>
    <row r="59" spans="1:5" ht="15.75" thickBot="1" x14ac:dyDescent="0.3">
      <c r="A59" s="30"/>
      <c r="B59" s="31"/>
      <c r="C59" s="32"/>
      <c r="D59" s="32"/>
      <c r="E59" s="33"/>
    </row>
    <row r="60" spans="1:5" customFormat="1" ht="15.75" thickBot="1" x14ac:dyDescent="0.3">
      <c r="B60" s="44" t="s">
        <v>92</v>
      </c>
      <c r="C60" s="45">
        <v>44958</v>
      </c>
      <c r="D60" s="38"/>
      <c r="E60" s="46"/>
    </row>
    <row r="61" spans="1:5" customFormat="1" x14ac:dyDescent="0.25">
      <c r="B61" s="47" t="s">
        <v>93</v>
      </c>
      <c r="C61" s="48">
        <v>1767.69</v>
      </c>
      <c r="D61" s="38"/>
      <c r="E61" s="46"/>
    </row>
    <row r="62" spans="1:5" customFormat="1" x14ac:dyDescent="0.25">
      <c r="B62" s="49" t="s">
        <v>22</v>
      </c>
      <c r="C62" s="50">
        <v>3816.74</v>
      </c>
      <c r="D62" s="38"/>
      <c r="E62" s="46"/>
    </row>
    <row r="63" spans="1:5" customFormat="1" x14ac:dyDescent="0.25">
      <c r="B63" s="49" t="s">
        <v>21</v>
      </c>
      <c r="C63" s="50">
        <v>1781.52</v>
      </c>
      <c r="D63" s="38"/>
      <c r="E63" s="46"/>
    </row>
    <row r="64" spans="1:5" customFormat="1" x14ac:dyDescent="0.25">
      <c r="B64" s="49" t="s">
        <v>15</v>
      </c>
      <c r="C64" s="50">
        <v>1781.76</v>
      </c>
      <c r="D64" s="38"/>
      <c r="E64" s="46"/>
    </row>
    <row r="65" spans="2:5" customFormat="1" x14ac:dyDescent="0.25">
      <c r="B65" s="49" t="s">
        <v>27</v>
      </c>
      <c r="C65" s="50">
        <v>3817.68</v>
      </c>
      <c r="D65" s="38"/>
      <c r="E65" s="46"/>
    </row>
    <row r="66" spans="2:5" customFormat="1" x14ac:dyDescent="0.25">
      <c r="B66" s="49" t="s">
        <v>20</v>
      </c>
      <c r="C66" s="50">
        <v>2024.84</v>
      </c>
      <c r="D66" s="38"/>
      <c r="E66" s="46"/>
    </row>
    <row r="67" spans="2:5" customFormat="1" x14ac:dyDescent="0.25">
      <c r="B67" s="49" t="s">
        <v>31</v>
      </c>
      <c r="C67" s="50">
        <v>1781.68</v>
      </c>
      <c r="D67" s="38"/>
      <c r="E67" s="46"/>
    </row>
    <row r="68" spans="2:5" customFormat="1" x14ac:dyDescent="0.25">
      <c r="B68" s="49" t="s">
        <v>3</v>
      </c>
      <c r="C68" s="50">
        <v>3722.51</v>
      </c>
      <c r="D68" s="38"/>
      <c r="E68" s="46"/>
    </row>
    <row r="69" spans="2:5" customFormat="1" x14ac:dyDescent="0.25">
      <c r="B69" s="49" t="s">
        <v>23</v>
      </c>
      <c r="C69" s="50">
        <v>2550.9</v>
      </c>
      <c r="D69" s="38"/>
      <c r="E69" s="46"/>
    </row>
    <row r="70" spans="2:5" customFormat="1" x14ac:dyDescent="0.25">
      <c r="B70" s="49" t="s">
        <v>4</v>
      </c>
      <c r="C70" s="50">
        <v>4614.2</v>
      </c>
      <c r="D70" s="38"/>
      <c r="E70" s="46"/>
    </row>
    <row r="71" spans="2:5" customFormat="1" x14ac:dyDescent="0.25">
      <c r="B71" s="49" t="s">
        <v>30</v>
      </c>
      <c r="C71" s="50">
        <v>2762.42</v>
      </c>
      <c r="D71" s="38"/>
      <c r="E71" s="46"/>
    </row>
    <row r="72" spans="2:5" customFormat="1" x14ac:dyDescent="0.25">
      <c r="B72" s="49" t="s">
        <v>12</v>
      </c>
      <c r="C72" s="50">
        <v>2024.42</v>
      </c>
      <c r="D72" s="38"/>
      <c r="E72" s="46"/>
    </row>
    <row r="73" spans="2:5" customFormat="1" x14ac:dyDescent="0.25">
      <c r="B73" s="49" t="s">
        <v>94</v>
      </c>
      <c r="C73" s="50">
        <v>2105.12</v>
      </c>
      <c r="D73" s="38"/>
      <c r="E73" s="46"/>
    </row>
    <row r="74" spans="2:5" customFormat="1" x14ac:dyDescent="0.25">
      <c r="B74" s="49" t="s">
        <v>95</v>
      </c>
      <c r="C74" s="50">
        <v>3097.82</v>
      </c>
      <c r="D74" s="38"/>
      <c r="E74" s="46"/>
    </row>
    <row r="75" spans="2:5" customFormat="1" x14ac:dyDescent="0.25">
      <c r="B75" s="49" t="s">
        <v>5</v>
      </c>
      <c r="C75" s="50">
        <v>2505.2399999999998</v>
      </c>
      <c r="D75" s="38"/>
      <c r="E75" s="46"/>
    </row>
    <row r="76" spans="2:5" customFormat="1" x14ac:dyDescent="0.25">
      <c r="B76" s="49" t="s">
        <v>96</v>
      </c>
      <c r="C76" s="50">
        <v>5132.3100000000004</v>
      </c>
      <c r="D76" s="38"/>
      <c r="E76" s="46"/>
    </row>
    <row r="77" spans="2:5" customFormat="1" x14ac:dyDescent="0.25">
      <c r="B77" s="49" t="s">
        <v>14</v>
      </c>
      <c r="C77" s="50">
        <v>2084.46</v>
      </c>
      <c r="D77" s="38"/>
      <c r="E77" s="46"/>
    </row>
    <row r="78" spans="2:5" customFormat="1" x14ac:dyDescent="0.25">
      <c r="B78" s="49" t="s">
        <v>32</v>
      </c>
      <c r="C78" s="50">
        <v>2381.5300000000002</v>
      </c>
      <c r="D78" s="38"/>
      <c r="E78" s="46"/>
    </row>
    <row r="79" spans="2:5" customFormat="1" x14ac:dyDescent="0.25">
      <c r="B79" s="49" t="s">
        <v>18</v>
      </c>
      <c r="C79" s="50">
        <v>2043.67</v>
      </c>
      <c r="D79" s="38"/>
      <c r="E79" s="46"/>
    </row>
    <row r="80" spans="2:5" customFormat="1" x14ac:dyDescent="0.25">
      <c r="B80" s="49" t="s">
        <v>25</v>
      </c>
      <c r="C80" s="50">
        <v>2483.37</v>
      </c>
      <c r="D80" s="38"/>
      <c r="E80" s="46"/>
    </row>
    <row r="81" spans="2:5" customFormat="1" x14ac:dyDescent="0.25">
      <c r="B81" s="49" t="s">
        <v>13</v>
      </c>
      <c r="C81" s="50">
        <v>1781.72</v>
      </c>
      <c r="D81" s="38"/>
      <c r="E81" s="46"/>
    </row>
    <row r="82" spans="2:5" customFormat="1" x14ac:dyDescent="0.25">
      <c r="B82" s="49" t="s">
        <v>19</v>
      </c>
      <c r="C82" s="50">
        <v>2836.71</v>
      </c>
      <c r="D82" s="38"/>
      <c r="E82" s="46"/>
    </row>
    <row r="83" spans="2:5" customFormat="1" x14ac:dyDescent="0.25">
      <c r="B83" s="49" t="s">
        <v>6</v>
      </c>
      <c r="C83" s="50">
        <v>2483.67</v>
      </c>
      <c r="D83" s="38"/>
      <c r="E83" s="46"/>
    </row>
    <row r="84" spans="2:5" customFormat="1" x14ac:dyDescent="0.25">
      <c r="B84" s="49" t="s">
        <v>17</v>
      </c>
      <c r="C84" s="50">
        <v>3712.55</v>
      </c>
      <c r="D84" s="38"/>
      <c r="E84" s="46"/>
    </row>
    <row r="85" spans="2:5" customFormat="1" x14ac:dyDescent="0.25">
      <c r="B85" s="49" t="s">
        <v>8</v>
      </c>
      <c r="C85" s="50">
        <v>6969.86</v>
      </c>
      <c r="D85" s="38"/>
      <c r="E85" s="46"/>
    </row>
    <row r="86" spans="2:5" customFormat="1" x14ac:dyDescent="0.25">
      <c r="B86" s="49" t="s">
        <v>16</v>
      </c>
      <c r="C86" s="50">
        <v>1781.14</v>
      </c>
      <c r="D86" s="38"/>
      <c r="E86" s="46"/>
    </row>
    <row r="87" spans="2:5" customFormat="1" x14ac:dyDescent="0.25">
      <c r="B87" s="49" t="s">
        <v>26</v>
      </c>
      <c r="C87" s="50">
        <v>2769.04</v>
      </c>
      <c r="D87" s="38"/>
      <c r="E87" s="46"/>
    </row>
    <row r="88" spans="2:5" customFormat="1" x14ac:dyDescent="0.25">
      <c r="B88" s="49" t="s">
        <v>97</v>
      </c>
      <c r="C88" s="50">
        <v>3280.5</v>
      </c>
      <c r="D88" s="38"/>
      <c r="E88" s="46"/>
    </row>
    <row r="89" spans="2:5" customFormat="1" x14ac:dyDescent="0.25">
      <c r="B89" s="49" t="s">
        <v>98</v>
      </c>
      <c r="C89" s="50">
        <v>1932.15</v>
      </c>
      <c r="D89" s="38"/>
      <c r="E89" s="46"/>
    </row>
    <row r="90" spans="2:5" customFormat="1" x14ac:dyDescent="0.25">
      <c r="B90" s="49" t="s">
        <v>24</v>
      </c>
      <c r="C90" s="50">
        <v>5340.07</v>
      </c>
      <c r="D90" s="38"/>
      <c r="E90" s="46"/>
    </row>
    <row r="91" spans="2:5" customFormat="1" x14ac:dyDescent="0.25">
      <c r="B91" s="49" t="s">
        <v>7</v>
      </c>
      <c r="C91" s="50">
        <v>2338.6799999999998</v>
      </c>
      <c r="D91" s="38"/>
      <c r="E91" s="46"/>
    </row>
    <row r="92" spans="2:5" customFormat="1" x14ac:dyDescent="0.25">
      <c r="B92" s="49" t="s">
        <v>28</v>
      </c>
      <c r="C92" s="50">
        <v>3818.77</v>
      </c>
      <c r="D92" s="38"/>
      <c r="E92" s="46"/>
    </row>
    <row r="93" spans="2:5" customFormat="1" x14ac:dyDescent="0.25">
      <c r="B93" s="49" t="s">
        <v>9</v>
      </c>
      <c r="C93" s="50">
        <v>2499.34</v>
      </c>
      <c r="D93" s="38"/>
      <c r="E93" s="46"/>
    </row>
    <row r="94" spans="2:5" customFormat="1" x14ac:dyDescent="0.25">
      <c r="B94" s="49" t="s">
        <v>10</v>
      </c>
      <c r="C94" s="50">
        <v>2319.2199999999998</v>
      </c>
      <c r="D94" s="38"/>
      <c r="E94" s="46"/>
    </row>
    <row r="95" spans="2:5" customFormat="1" x14ac:dyDescent="0.25">
      <c r="B95" s="49" t="s">
        <v>29</v>
      </c>
      <c r="C95" s="50">
        <v>2064.0700000000002</v>
      </c>
      <c r="D95" s="38"/>
      <c r="E95" s="46"/>
    </row>
    <row r="96" spans="2:5" customFormat="1" x14ac:dyDescent="0.25">
      <c r="B96" s="49" t="s">
        <v>11</v>
      </c>
      <c r="C96" s="50">
        <v>2342.08</v>
      </c>
      <c r="D96" s="38"/>
      <c r="E96" s="46"/>
    </row>
    <row r="97" spans="1:5" customFormat="1" ht="15.75" thickBot="1" x14ac:dyDescent="0.3">
      <c r="B97" s="64" t="s">
        <v>99</v>
      </c>
      <c r="C97" s="65">
        <v>2419.88</v>
      </c>
      <c r="D97" s="38"/>
      <c r="E97" s="46"/>
    </row>
    <row r="98" spans="1:5" customFormat="1" ht="15.75" thickBot="1" x14ac:dyDescent="0.3">
      <c r="B98" s="51" t="s">
        <v>100</v>
      </c>
      <c r="C98" s="52">
        <f>SUM(C61:C97)</f>
        <v>104969.32999999999</v>
      </c>
      <c r="D98" s="38"/>
      <c r="E98" s="46"/>
    </row>
    <row r="99" spans="1:5" s="81" customFormat="1" x14ac:dyDescent="0.25">
      <c r="A99" s="54"/>
      <c r="B99" s="55"/>
      <c r="C99" s="55"/>
      <c r="D99" s="56"/>
      <c r="E99" s="55"/>
    </row>
    <row r="100" spans="1:5" x14ac:dyDescent="0.25">
      <c r="A100" s="4"/>
    </row>
    <row r="101" spans="1:5" customFormat="1" x14ac:dyDescent="0.25">
      <c r="A101" s="57" t="s">
        <v>107</v>
      </c>
      <c r="B101" s="58"/>
      <c r="C101" s="58"/>
      <c r="E101" s="33"/>
    </row>
    <row r="102" spans="1:5" customFormat="1" x14ac:dyDescent="0.25">
      <c r="A102" s="57"/>
      <c r="B102" s="58"/>
      <c r="C102" s="58"/>
      <c r="E102" s="33"/>
    </row>
    <row r="103" spans="1:5" customFormat="1" x14ac:dyDescent="0.25">
      <c r="A103" s="57"/>
      <c r="B103" s="58"/>
      <c r="C103" s="58"/>
      <c r="E103" s="33"/>
    </row>
    <row r="104" spans="1:5" customFormat="1" x14ac:dyDescent="0.25">
      <c r="A104" s="57"/>
      <c r="B104" s="58"/>
      <c r="C104" s="58"/>
      <c r="E104" s="33"/>
    </row>
    <row r="105" spans="1:5" customFormat="1" x14ac:dyDescent="0.25">
      <c r="A105" s="57"/>
      <c r="B105" s="58"/>
      <c r="C105" s="58"/>
      <c r="E105" s="33"/>
    </row>
    <row r="106" spans="1:5" customFormat="1" x14ac:dyDescent="0.25">
      <c r="A106" s="57"/>
      <c r="B106" s="59" t="s">
        <v>101</v>
      </c>
      <c r="C106" s="60" t="s">
        <v>102</v>
      </c>
      <c r="E106" s="33"/>
    </row>
    <row r="107" spans="1:5" customFormat="1" x14ac:dyDescent="0.25">
      <c r="A107" s="57"/>
      <c r="B107" s="61" t="s">
        <v>103</v>
      </c>
      <c r="C107" s="62" t="s">
        <v>104</v>
      </c>
      <c r="E107" s="33"/>
    </row>
    <row r="108" spans="1:5" customFormat="1" x14ac:dyDescent="0.25">
      <c r="A108" s="63"/>
      <c r="B108" s="61" t="s">
        <v>105</v>
      </c>
      <c r="C108" s="62" t="s">
        <v>106</v>
      </c>
      <c r="E108" s="33"/>
    </row>
    <row r="109" spans="1:5" x14ac:dyDescent="0.25">
      <c r="A109" s="4"/>
    </row>
    <row r="110" spans="1:5" x14ac:dyDescent="0.25">
      <c r="A110" s="30"/>
      <c r="B110" s="31"/>
      <c r="C110" s="32"/>
      <c r="D110" s="32"/>
      <c r="E110" s="33"/>
    </row>
    <row r="111" spans="1:5" x14ac:dyDescent="0.25">
      <c r="A111" s="30"/>
      <c r="B111" s="31"/>
      <c r="C111" s="32"/>
      <c r="D111" s="32"/>
      <c r="E111" s="33"/>
    </row>
    <row r="112" spans="1:5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</sheetData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abSelected="1" topLeftCell="A73" workbookViewId="0">
      <selection activeCell="D98" sqref="D98"/>
    </sheetView>
  </sheetViews>
  <sheetFormatPr defaultRowHeight="15" x14ac:dyDescent="0.25"/>
  <cols>
    <col min="1" max="1" width="10.7109375" style="1" bestFit="1" customWidth="1"/>
    <col min="2" max="2" width="11.85546875" style="2" bestFit="1" customWidth="1"/>
    <col min="3" max="3" width="50.7109375" style="1" bestFit="1" customWidth="1"/>
    <col min="4" max="4" width="51.28515625" style="1" bestFit="1" customWidth="1"/>
    <col min="5" max="6" width="11.28515625" style="3" bestFit="1" customWidth="1"/>
    <col min="7" max="16384" width="9.140625" style="1"/>
  </cols>
  <sheetData>
    <row r="1" spans="1:6" x14ac:dyDescent="0.25">
      <c r="A1"/>
      <c r="B1" s="82"/>
      <c r="C1" s="176" t="s">
        <v>218</v>
      </c>
      <c r="D1" s="176"/>
      <c r="E1" s="53"/>
      <c r="F1" s="53"/>
    </row>
    <row r="2" spans="1:6" x14ac:dyDescent="0.25">
      <c r="A2"/>
      <c r="B2" s="82"/>
      <c r="C2" s="177" t="s">
        <v>226</v>
      </c>
      <c r="D2" s="177"/>
      <c r="E2" s="53"/>
      <c r="F2" s="53"/>
    </row>
    <row r="3" spans="1:6" x14ac:dyDescent="0.25">
      <c r="A3"/>
      <c r="B3" s="82"/>
      <c r="C3" s="178" t="s">
        <v>219</v>
      </c>
      <c r="D3" s="178"/>
      <c r="E3" s="53"/>
      <c r="F3" s="53"/>
    </row>
    <row r="4" spans="1:6" ht="25.5" x14ac:dyDescent="0.25">
      <c r="A4" s="83" t="s">
        <v>220</v>
      </c>
      <c r="B4" s="84" t="s">
        <v>221</v>
      </c>
      <c r="C4" s="85" t="s">
        <v>222</v>
      </c>
      <c r="D4" s="86" t="s">
        <v>223</v>
      </c>
      <c r="E4" s="87" t="s">
        <v>224</v>
      </c>
      <c r="F4" s="87" t="s">
        <v>225</v>
      </c>
    </row>
    <row r="5" spans="1:6" x14ac:dyDescent="0.25">
      <c r="A5" s="105">
        <v>44959</v>
      </c>
      <c r="B5" s="89">
        <v>2501</v>
      </c>
      <c r="C5" s="41" t="s">
        <v>201</v>
      </c>
      <c r="D5" s="90" t="s">
        <v>254</v>
      </c>
      <c r="E5" s="42">
        <v>2403.83</v>
      </c>
      <c r="F5" s="42">
        <v>2403.83</v>
      </c>
    </row>
    <row r="6" spans="1:6" x14ac:dyDescent="0.25">
      <c r="A6" s="105">
        <v>44959</v>
      </c>
      <c r="B6" s="89">
        <v>5955</v>
      </c>
      <c r="C6" s="41" t="s">
        <v>201</v>
      </c>
      <c r="D6" s="90" t="s">
        <v>254</v>
      </c>
      <c r="E6" s="42">
        <v>123.26</v>
      </c>
      <c r="F6" s="42">
        <v>123.26</v>
      </c>
    </row>
    <row r="7" spans="1:6" x14ac:dyDescent="0.25">
      <c r="A7" s="105">
        <v>44959</v>
      </c>
      <c r="B7" s="89">
        <v>2528</v>
      </c>
      <c r="C7" s="41" t="s">
        <v>201</v>
      </c>
      <c r="D7" s="90" t="s">
        <v>254</v>
      </c>
      <c r="E7" s="42">
        <v>306.70999999999998</v>
      </c>
      <c r="F7" s="42">
        <v>306.70999999999998</v>
      </c>
    </row>
    <row r="8" spans="1:6" x14ac:dyDescent="0.25">
      <c r="A8" s="105">
        <v>44959</v>
      </c>
      <c r="B8" s="89">
        <v>5947</v>
      </c>
      <c r="C8" s="41" t="s">
        <v>201</v>
      </c>
      <c r="D8" s="90" t="s">
        <v>254</v>
      </c>
      <c r="E8" s="42">
        <v>594.19000000000005</v>
      </c>
      <c r="F8" s="42">
        <v>594.19000000000005</v>
      </c>
    </row>
    <row r="9" spans="1:6" x14ac:dyDescent="0.25">
      <c r="A9" s="105">
        <v>44959</v>
      </c>
      <c r="B9" s="89">
        <v>2510</v>
      </c>
      <c r="C9" s="41" t="s">
        <v>201</v>
      </c>
      <c r="D9" s="90" t="s">
        <v>254</v>
      </c>
      <c r="E9" s="42">
        <v>206.77</v>
      </c>
      <c r="F9" s="42">
        <v>206.77</v>
      </c>
    </row>
    <row r="10" spans="1:6" x14ac:dyDescent="0.25">
      <c r="A10" s="105">
        <v>44959</v>
      </c>
      <c r="B10" s="89">
        <v>11777</v>
      </c>
      <c r="C10" s="41" t="s">
        <v>209</v>
      </c>
      <c r="D10" s="90" t="s">
        <v>256</v>
      </c>
      <c r="E10" s="42">
        <v>343.25</v>
      </c>
      <c r="F10" s="42">
        <v>343.25</v>
      </c>
    </row>
    <row r="11" spans="1:6" x14ac:dyDescent="0.25">
      <c r="A11" s="105">
        <v>44959</v>
      </c>
      <c r="B11" s="89">
        <v>11778</v>
      </c>
      <c r="C11" s="41" t="s">
        <v>209</v>
      </c>
      <c r="D11" s="90" t="s">
        <v>256</v>
      </c>
      <c r="E11" s="42">
        <v>25.4</v>
      </c>
      <c r="F11" s="42">
        <v>25.4</v>
      </c>
    </row>
    <row r="12" spans="1:6" x14ac:dyDescent="0.25">
      <c r="A12" s="105">
        <v>44959</v>
      </c>
      <c r="B12" s="89">
        <v>25</v>
      </c>
      <c r="C12" s="41" t="s">
        <v>208</v>
      </c>
      <c r="D12" s="41" t="s">
        <v>252</v>
      </c>
      <c r="E12" s="42">
        <v>500</v>
      </c>
      <c r="F12" s="42">
        <v>500</v>
      </c>
    </row>
    <row r="13" spans="1:6" x14ac:dyDescent="0.25">
      <c r="A13" s="105">
        <v>44959</v>
      </c>
      <c r="B13" s="89">
        <v>633438</v>
      </c>
      <c r="C13" s="41" t="s">
        <v>199</v>
      </c>
      <c r="D13" s="41" t="s">
        <v>252</v>
      </c>
      <c r="E13" s="42">
        <v>110.6</v>
      </c>
      <c r="F13" s="42">
        <v>110.6</v>
      </c>
    </row>
    <row r="14" spans="1:6" x14ac:dyDescent="0.25">
      <c r="A14" s="105">
        <v>44959</v>
      </c>
      <c r="B14" s="89">
        <v>8259</v>
      </c>
      <c r="C14" s="41" t="s">
        <v>200</v>
      </c>
      <c r="D14" s="90" t="s">
        <v>210</v>
      </c>
      <c r="E14" s="42">
        <v>3746.89</v>
      </c>
      <c r="F14" s="42">
        <v>3746.89</v>
      </c>
    </row>
    <row r="15" spans="1:6" x14ac:dyDescent="0.25">
      <c r="A15" s="105">
        <v>44960</v>
      </c>
      <c r="B15" s="89">
        <v>6335</v>
      </c>
      <c r="C15" s="41" t="s">
        <v>194</v>
      </c>
      <c r="D15" s="41" t="s">
        <v>252</v>
      </c>
      <c r="E15" s="42">
        <v>106.5</v>
      </c>
      <c r="F15" s="42">
        <v>106.5</v>
      </c>
    </row>
    <row r="16" spans="1:6" x14ac:dyDescent="0.25">
      <c r="A16" s="105">
        <v>44964</v>
      </c>
      <c r="B16" s="89">
        <v>69400</v>
      </c>
      <c r="C16" s="41" t="s">
        <v>211</v>
      </c>
      <c r="D16" s="90" t="s">
        <v>251</v>
      </c>
      <c r="E16" s="42">
        <v>506.16</v>
      </c>
      <c r="F16" s="42">
        <v>506.16</v>
      </c>
    </row>
    <row r="17" spans="1:6" x14ac:dyDescent="0.25">
      <c r="A17" s="105">
        <v>44964</v>
      </c>
      <c r="B17" s="89">
        <v>699982</v>
      </c>
      <c r="C17" s="41" t="s">
        <v>202</v>
      </c>
      <c r="D17" s="90" t="s">
        <v>251</v>
      </c>
      <c r="E17" s="42">
        <v>191.58</v>
      </c>
      <c r="F17" s="42">
        <v>191.58</v>
      </c>
    </row>
    <row r="18" spans="1:6" x14ac:dyDescent="0.25">
      <c r="A18" s="105">
        <v>44964</v>
      </c>
      <c r="B18" s="89">
        <v>2630706</v>
      </c>
      <c r="C18" s="41" t="s">
        <v>203</v>
      </c>
      <c r="D18" s="90" t="s">
        <v>251</v>
      </c>
      <c r="E18" s="42">
        <v>138.62</v>
      </c>
      <c r="F18" s="42">
        <v>138.62</v>
      </c>
    </row>
    <row r="19" spans="1:6" x14ac:dyDescent="0.25">
      <c r="A19" s="105">
        <v>44964</v>
      </c>
      <c r="B19" s="89">
        <v>1248962</v>
      </c>
      <c r="C19" s="41" t="s">
        <v>0</v>
      </c>
      <c r="D19" s="90" t="s">
        <v>251</v>
      </c>
      <c r="E19" s="42">
        <v>544.39</v>
      </c>
      <c r="F19" s="42">
        <v>544.39</v>
      </c>
    </row>
    <row r="20" spans="1:6" x14ac:dyDescent="0.25">
      <c r="A20" s="105">
        <v>44965</v>
      </c>
      <c r="B20" s="89">
        <v>697557</v>
      </c>
      <c r="C20" s="41" t="s">
        <v>192</v>
      </c>
      <c r="D20" s="90" t="s">
        <v>254</v>
      </c>
      <c r="E20" s="42">
        <v>92.07</v>
      </c>
      <c r="F20" s="42">
        <v>92.07</v>
      </c>
    </row>
    <row r="21" spans="1:6" x14ac:dyDescent="0.25">
      <c r="A21" s="105">
        <v>44966</v>
      </c>
      <c r="B21" s="89">
        <v>3029</v>
      </c>
      <c r="C21" s="41" t="s">
        <v>212</v>
      </c>
      <c r="D21" s="41" t="s">
        <v>253</v>
      </c>
      <c r="E21" s="42">
        <v>134.75</v>
      </c>
      <c r="F21" s="42">
        <v>134.75</v>
      </c>
    </row>
    <row r="22" spans="1:6" x14ac:dyDescent="0.25">
      <c r="A22" s="105">
        <v>44966</v>
      </c>
      <c r="B22" s="89">
        <v>369564</v>
      </c>
      <c r="C22" s="41" t="s">
        <v>206</v>
      </c>
      <c r="D22" s="90" t="s">
        <v>254</v>
      </c>
      <c r="E22" s="42">
        <v>182.75</v>
      </c>
      <c r="F22" s="42">
        <v>182.75</v>
      </c>
    </row>
    <row r="23" spans="1:6" x14ac:dyDescent="0.25">
      <c r="A23" s="105">
        <v>44966</v>
      </c>
      <c r="B23" s="89">
        <v>729566</v>
      </c>
      <c r="C23" s="41" t="s">
        <v>206</v>
      </c>
      <c r="D23" s="90" t="s">
        <v>254</v>
      </c>
      <c r="E23" s="42">
        <v>73.099999999999994</v>
      </c>
      <c r="F23" s="42">
        <v>73.099999999999994</v>
      </c>
    </row>
    <row r="24" spans="1:6" x14ac:dyDescent="0.25">
      <c r="A24" s="105">
        <v>44966</v>
      </c>
      <c r="B24" s="89">
        <v>930017</v>
      </c>
      <c r="C24" s="41" t="s">
        <v>206</v>
      </c>
      <c r="D24" s="90" t="s">
        <v>254</v>
      </c>
      <c r="E24" s="42">
        <v>22.35</v>
      </c>
      <c r="F24" s="42">
        <v>22.35</v>
      </c>
    </row>
    <row r="25" spans="1:6" x14ac:dyDescent="0.25">
      <c r="A25" s="105">
        <v>44966</v>
      </c>
      <c r="B25" s="89">
        <v>30012</v>
      </c>
      <c r="C25" s="41" t="s">
        <v>204</v>
      </c>
      <c r="D25" s="41" t="s">
        <v>252</v>
      </c>
      <c r="E25" s="42">
        <v>139.22999999999999</v>
      </c>
      <c r="F25" s="42">
        <v>139.22999999999999</v>
      </c>
    </row>
    <row r="26" spans="1:6" x14ac:dyDescent="0.25">
      <c r="A26" s="105">
        <v>44967</v>
      </c>
      <c r="B26" s="89">
        <v>20087</v>
      </c>
      <c r="C26" s="41" t="s">
        <v>198</v>
      </c>
      <c r="D26" s="41" t="s">
        <v>250</v>
      </c>
      <c r="E26" s="42">
        <v>1018</v>
      </c>
      <c r="F26" s="42">
        <v>1018</v>
      </c>
    </row>
    <row r="27" spans="1:6" x14ac:dyDescent="0.25">
      <c r="A27" s="105">
        <v>44967</v>
      </c>
      <c r="B27" s="89">
        <v>20790</v>
      </c>
      <c r="C27" s="41" t="s">
        <v>198</v>
      </c>
      <c r="D27" s="41" t="s">
        <v>250</v>
      </c>
      <c r="E27" s="42">
        <v>128</v>
      </c>
      <c r="F27" s="42">
        <v>128</v>
      </c>
    </row>
    <row r="28" spans="1:6" x14ac:dyDescent="0.25">
      <c r="A28" s="105">
        <v>44967</v>
      </c>
      <c r="B28" s="89">
        <v>505186</v>
      </c>
      <c r="C28" s="41" t="s">
        <v>197</v>
      </c>
      <c r="D28" s="41" t="s">
        <v>250</v>
      </c>
      <c r="E28" s="42">
        <v>350.3</v>
      </c>
      <c r="F28" s="42">
        <v>350.3</v>
      </c>
    </row>
    <row r="29" spans="1:6" x14ac:dyDescent="0.25">
      <c r="A29" s="105">
        <v>44969</v>
      </c>
      <c r="B29" s="89">
        <v>911667</v>
      </c>
      <c r="C29" s="41" t="s">
        <v>2</v>
      </c>
      <c r="D29" s="90" t="s">
        <v>254</v>
      </c>
      <c r="E29" s="42">
        <v>147.86000000000001</v>
      </c>
      <c r="F29" s="42">
        <v>147.86000000000001</v>
      </c>
    </row>
    <row r="30" spans="1:6" x14ac:dyDescent="0.25">
      <c r="A30" s="105">
        <v>44970</v>
      </c>
      <c r="B30" s="89">
        <v>10518</v>
      </c>
      <c r="C30" s="41" t="s">
        <v>213</v>
      </c>
      <c r="D30" s="41" t="s">
        <v>255</v>
      </c>
      <c r="E30" s="42">
        <v>1063.4000000000001</v>
      </c>
      <c r="F30" s="42">
        <v>1063.4000000000001</v>
      </c>
    </row>
    <row r="31" spans="1:6" x14ac:dyDescent="0.25">
      <c r="A31" s="105">
        <v>44971</v>
      </c>
      <c r="B31" s="89">
        <v>7547</v>
      </c>
      <c r="C31" s="41" t="s">
        <v>214</v>
      </c>
      <c r="D31" s="41" t="s">
        <v>250</v>
      </c>
      <c r="E31" s="42">
        <v>4126.08</v>
      </c>
      <c r="F31" s="42">
        <v>4126.08</v>
      </c>
    </row>
    <row r="32" spans="1:6" x14ac:dyDescent="0.25">
      <c r="A32" s="105">
        <v>44973</v>
      </c>
      <c r="B32" s="89">
        <v>5324</v>
      </c>
      <c r="C32" s="41" t="s">
        <v>193</v>
      </c>
      <c r="D32" s="41" t="s">
        <v>250</v>
      </c>
      <c r="E32" s="42">
        <v>1110</v>
      </c>
      <c r="F32" s="42">
        <v>1110</v>
      </c>
    </row>
    <row r="33" spans="1:6" x14ac:dyDescent="0.25">
      <c r="A33" s="105">
        <v>44974</v>
      </c>
      <c r="B33" s="89">
        <v>99895</v>
      </c>
      <c r="C33" s="41" t="s">
        <v>215</v>
      </c>
      <c r="D33" s="90" t="s">
        <v>257</v>
      </c>
      <c r="E33" s="42">
        <v>385.4</v>
      </c>
      <c r="F33" s="42">
        <v>385.4</v>
      </c>
    </row>
    <row r="34" spans="1:6" x14ac:dyDescent="0.25">
      <c r="A34" s="105">
        <v>44975</v>
      </c>
      <c r="B34" s="89">
        <v>774047</v>
      </c>
      <c r="C34" s="41" t="s">
        <v>192</v>
      </c>
      <c r="D34" s="90" t="s">
        <v>254</v>
      </c>
      <c r="E34" s="42">
        <v>106.11</v>
      </c>
      <c r="F34" s="42">
        <v>106.11</v>
      </c>
    </row>
    <row r="35" spans="1:6" x14ac:dyDescent="0.25">
      <c r="A35" s="105">
        <v>44977</v>
      </c>
      <c r="B35" s="89">
        <v>2243</v>
      </c>
      <c r="C35" s="41" t="s">
        <v>217</v>
      </c>
      <c r="D35" s="41" t="s">
        <v>253</v>
      </c>
      <c r="E35" s="42">
        <v>1773.43</v>
      </c>
      <c r="F35" s="42">
        <v>1773.43</v>
      </c>
    </row>
    <row r="36" spans="1:6" x14ac:dyDescent="0.25">
      <c r="A36" s="105">
        <v>44979</v>
      </c>
      <c r="B36" s="89">
        <v>1645210</v>
      </c>
      <c r="C36" s="41" t="s">
        <v>216</v>
      </c>
      <c r="D36" s="41" t="s">
        <v>252</v>
      </c>
      <c r="E36" s="42">
        <v>174</v>
      </c>
      <c r="F36" s="42">
        <v>174</v>
      </c>
    </row>
    <row r="37" spans="1:6" x14ac:dyDescent="0.25">
      <c r="A37" s="105">
        <v>44980</v>
      </c>
      <c r="B37" s="89">
        <v>391628</v>
      </c>
      <c r="C37" s="41" t="s">
        <v>192</v>
      </c>
      <c r="D37" s="90" t="s">
        <v>254</v>
      </c>
      <c r="E37" s="42">
        <v>155.36000000000001</v>
      </c>
      <c r="F37" s="42">
        <v>155.36000000000001</v>
      </c>
    </row>
    <row r="38" spans="1:6" x14ac:dyDescent="0.25">
      <c r="A38" s="105">
        <v>44983</v>
      </c>
      <c r="B38" s="89">
        <v>1507</v>
      </c>
      <c r="C38" s="41" t="s">
        <v>207</v>
      </c>
      <c r="D38" s="41" t="s">
        <v>252</v>
      </c>
      <c r="E38" s="42">
        <v>1615</v>
      </c>
      <c r="F38" s="42">
        <v>1615</v>
      </c>
    </row>
    <row r="39" spans="1:6" x14ac:dyDescent="0.25">
      <c r="A39" s="105">
        <v>44984</v>
      </c>
      <c r="B39" s="89">
        <v>4202</v>
      </c>
      <c r="C39" s="41" t="s">
        <v>195</v>
      </c>
      <c r="D39" s="90" t="s">
        <v>257</v>
      </c>
      <c r="E39" s="42">
        <v>609.1</v>
      </c>
      <c r="F39" s="42">
        <v>609.1</v>
      </c>
    </row>
    <row r="40" spans="1:6" x14ac:dyDescent="0.25">
      <c r="A40" s="105">
        <v>44984</v>
      </c>
      <c r="B40" s="89"/>
      <c r="C40" s="41" t="s">
        <v>1</v>
      </c>
      <c r="D40" s="90" t="s">
        <v>251</v>
      </c>
      <c r="E40" s="42">
        <v>8334.48</v>
      </c>
      <c r="F40" s="42">
        <v>8334.48</v>
      </c>
    </row>
    <row r="41" spans="1:6" x14ac:dyDescent="0.25">
      <c r="A41" s="105">
        <v>44985</v>
      </c>
      <c r="B41" s="89">
        <v>1168</v>
      </c>
      <c r="C41" s="41" t="s">
        <v>196</v>
      </c>
      <c r="D41" s="41" t="s">
        <v>252</v>
      </c>
      <c r="E41" s="42">
        <v>1142</v>
      </c>
      <c r="F41" s="42">
        <v>1142</v>
      </c>
    </row>
    <row r="42" spans="1:6" x14ac:dyDescent="0.25">
      <c r="A42" s="105">
        <v>44985</v>
      </c>
      <c r="B42" s="89">
        <v>825875</v>
      </c>
      <c r="C42" s="41" t="s">
        <v>205</v>
      </c>
      <c r="D42" s="90" t="s">
        <v>251</v>
      </c>
      <c r="E42" s="42">
        <v>8131.48</v>
      </c>
      <c r="F42" s="42">
        <v>8131.48</v>
      </c>
    </row>
    <row r="43" spans="1:6" x14ac:dyDescent="0.25">
      <c r="A43" s="105">
        <v>44985</v>
      </c>
      <c r="B43" s="89"/>
      <c r="C43" s="41" t="s">
        <v>93</v>
      </c>
      <c r="D43" s="41" t="s">
        <v>228</v>
      </c>
      <c r="E43" s="42">
        <v>1767.69</v>
      </c>
      <c r="F43" s="42">
        <v>1767.69</v>
      </c>
    </row>
    <row r="44" spans="1:6" x14ac:dyDescent="0.25">
      <c r="A44" s="105">
        <v>44985</v>
      </c>
      <c r="B44" s="89"/>
      <c r="C44" s="41" t="s">
        <v>22</v>
      </c>
      <c r="D44" s="41" t="s">
        <v>229</v>
      </c>
      <c r="E44" s="42">
        <v>3816.74</v>
      </c>
      <c r="F44" s="42">
        <v>3816.74</v>
      </c>
    </row>
    <row r="45" spans="1:6" x14ac:dyDescent="0.25">
      <c r="A45" s="105">
        <v>44985</v>
      </c>
      <c r="B45" s="89"/>
      <c r="C45" s="41" t="s">
        <v>21</v>
      </c>
      <c r="D45" s="41" t="s">
        <v>230</v>
      </c>
      <c r="E45" s="42">
        <v>1781.52</v>
      </c>
      <c r="F45" s="42">
        <v>1781.52</v>
      </c>
    </row>
    <row r="46" spans="1:6" x14ac:dyDescent="0.25">
      <c r="A46" s="105">
        <v>44985</v>
      </c>
      <c r="B46" s="89"/>
      <c r="C46" s="41" t="s">
        <v>15</v>
      </c>
      <c r="D46" s="41" t="s">
        <v>230</v>
      </c>
      <c r="E46" s="42">
        <v>1781.76</v>
      </c>
      <c r="F46" s="42">
        <v>1781.76</v>
      </c>
    </row>
    <row r="47" spans="1:6" x14ac:dyDescent="0.25">
      <c r="A47" s="105">
        <v>44985</v>
      </c>
      <c r="B47" s="89"/>
      <c r="C47" s="41" t="s">
        <v>27</v>
      </c>
      <c r="D47" s="41" t="s">
        <v>231</v>
      </c>
      <c r="E47" s="42">
        <v>3817.68</v>
      </c>
      <c r="F47" s="42">
        <v>3817.68</v>
      </c>
    </row>
    <row r="48" spans="1:6" x14ac:dyDescent="0.25">
      <c r="A48" s="105">
        <v>44985</v>
      </c>
      <c r="B48" s="89"/>
      <c r="C48" s="41" t="s">
        <v>20</v>
      </c>
      <c r="D48" s="41" t="s">
        <v>232</v>
      </c>
      <c r="E48" s="42">
        <v>2024.84</v>
      </c>
      <c r="F48" s="42">
        <v>2024.84</v>
      </c>
    </row>
    <row r="49" spans="1:6" x14ac:dyDescent="0.25">
      <c r="A49" s="105">
        <v>44985</v>
      </c>
      <c r="B49" s="89"/>
      <c r="C49" s="41" t="s">
        <v>31</v>
      </c>
      <c r="D49" s="41" t="s">
        <v>230</v>
      </c>
      <c r="E49" s="42">
        <v>1781.68</v>
      </c>
      <c r="F49" s="42">
        <v>1781.68</v>
      </c>
    </row>
    <row r="50" spans="1:6" x14ac:dyDescent="0.25">
      <c r="A50" s="105">
        <v>44985</v>
      </c>
      <c r="B50" s="89"/>
      <c r="C50" s="41" t="s">
        <v>3</v>
      </c>
      <c r="D50" s="41" t="s">
        <v>233</v>
      </c>
      <c r="E50" s="42">
        <v>3722.51</v>
      </c>
      <c r="F50" s="42">
        <v>3722.51</v>
      </c>
    </row>
    <row r="51" spans="1:6" x14ac:dyDescent="0.25">
      <c r="A51" s="105">
        <v>44985</v>
      </c>
      <c r="B51" s="89"/>
      <c r="C51" s="41" t="s">
        <v>23</v>
      </c>
      <c r="D51" s="41" t="s">
        <v>234</v>
      </c>
      <c r="E51" s="42">
        <v>2550.9</v>
      </c>
      <c r="F51" s="42">
        <v>2550.9</v>
      </c>
    </row>
    <row r="52" spans="1:6" x14ac:dyDescent="0.25">
      <c r="A52" s="105">
        <v>44985</v>
      </c>
      <c r="B52" s="89"/>
      <c r="C52" s="41" t="s">
        <v>4</v>
      </c>
      <c r="D52" s="41" t="s">
        <v>235</v>
      </c>
      <c r="E52" s="42">
        <v>4614.2</v>
      </c>
      <c r="F52" s="42">
        <v>4614.2</v>
      </c>
    </row>
    <row r="53" spans="1:6" x14ac:dyDescent="0.25">
      <c r="A53" s="105">
        <v>44985</v>
      </c>
      <c r="B53" s="89"/>
      <c r="C53" s="41" t="s">
        <v>30</v>
      </c>
      <c r="D53" s="41" t="s">
        <v>233</v>
      </c>
      <c r="E53" s="42">
        <v>2762.42</v>
      </c>
      <c r="F53" s="42">
        <v>2762.42</v>
      </c>
    </row>
    <row r="54" spans="1:6" x14ac:dyDescent="0.25">
      <c r="A54" s="105">
        <v>44985</v>
      </c>
      <c r="B54" s="89"/>
      <c r="C54" s="41" t="s">
        <v>12</v>
      </c>
      <c r="D54" s="41" t="s">
        <v>230</v>
      </c>
      <c r="E54" s="42">
        <v>2024.42</v>
      </c>
      <c r="F54" s="42">
        <v>2024.42</v>
      </c>
    </row>
    <row r="55" spans="1:6" x14ac:dyDescent="0.25">
      <c r="A55" s="105">
        <v>44985</v>
      </c>
      <c r="B55" s="89"/>
      <c r="C55" s="41" t="s">
        <v>94</v>
      </c>
      <c r="D55" s="41" t="s">
        <v>230</v>
      </c>
      <c r="E55" s="42">
        <v>2105.12</v>
      </c>
      <c r="F55" s="42">
        <v>2105.12</v>
      </c>
    </row>
    <row r="56" spans="1:6" x14ac:dyDescent="0.25">
      <c r="A56" s="105">
        <v>44985</v>
      </c>
      <c r="B56" s="89"/>
      <c r="C56" s="41" t="s">
        <v>95</v>
      </c>
      <c r="D56" s="41" t="s">
        <v>233</v>
      </c>
      <c r="E56" s="42">
        <v>3097.82</v>
      </c>
      <c r="F56" s="42">
        <v>3097.82</v>
      </c>
    </row>
    <row r="57" spans="1:6" x14ac:dyDescent="0.25">
      <c r="A57" s="105">
        <v>44985</v>
      </c>
      <c r="B57" s="89"/>
      <c r="C57" s="41" t="s">
        <v>5</v>
      </c>
      <c r="D57" s="41" t="s">
        <v>233</v>
      </c>
      <c r="E57" s="42">
        <v>2505.2399999999998</v>
      </c>
      <c r="F57" s="42">
        <v>2505.2399999999998</v>
      </c>
    </row>
    <row r="58" spans="1:6" x14ac:dyDescent="0.25">
      <c r="A58" s="105">
        <v>44985</v>
      </c>
      <c r="B58" s="89"/>
      <c r="C58" s="41" t="s">
        <v>96</v>
      </c>
      <c r="D58" s="41" t="s">
        <v>236</v>
      </c>
      <c r="E58" s="42">
        <v>5132.3100000000004</v>
      </c>
      <c r="F58" s="42">
        <v>5132.3100000000004</v>
      </c>
    </row>
    <row r="59" spans="1:6" x14ac:dyDescent="0.25">
      <c r="A59" s="105">
        <v>44985</v>
      </c>
      <c r="B59" s="89"/>
      <c r="C59" s="41" t="s">
        <v>14</v>
      </c>
      <c r="D59" s="41" t="s">
        <v>230</v>
      </c>
      <c r="E59" s="42">
        <v>2084.46</v>
      </c>
      <c r="F59" s="42">
        <v>2084.46</v>
      </c>
    </row>
    <row r="60" spans="1:6" x14ac:dyDescent="0.25">
      <c r="A60" s="105">
        <v>44985</v>
      </c>
      <c r="B60" s="89"/>
      <c r="C60" s="41" t="s">
        <v>32</v>
      </c>
      <c r="D60" s="41" t="s">
        <v>230</v>
      </c>
      <c r="E60" s="42">
        <v>2381.5300000000002</v>
      </c>
      <c r="F60" s="42">
        <v>2381.5300000000002</v>
      </c>
    </row>
    <row r="61" spans="1:6" x14ac:dyDescent="0.25">
      <c r="A61" s="105">
        <v>44985</v>
      </c>
      <c r="B61" s="89"/>
      <c r="C61" s="41" t="s">
        <v>18</v>
      </c>
      <c r="D61" s="41" t="s">
        <v>230</v>
      </c>
      <c r="E61" s="42">
        <v>2043.67</v>
      </c>
      <c r="F61" s="42">
        <v>2043.67</v>
      </c>
    </row>
    <row r="62" spans="1:6" x14ac:dyDescent="0.25">
      <c r="A62" s="105">
        <v>44985</v>
      </c>
      <c r="B62" s="89"/>
      <c r="C62" s="41" t="s">
        <v>25</v>
      </c>
      <c r="D62" s="41" t="s">
        <v>237</v>
      </c>
      <c r="E62" s="42">
        <v>2483.37</v>
      </c>
      <c r="F62" s="42">
        <v>2483.37</v>
      </c>
    </row>
    <row r="63" spans="1:6" x14ac:dyDescent="0.25">
      <c r="A63" s="105">
        <v>44985</v>
      </c>
      <c r="B63" s="89"/>
      <c r="C63" s="41" t="s">
        <v>13</v>
      </c>
      <c r="D63" s="41" t="s">
        <v>230</v>
      </c>
      <c r="E63" s="42">
        <v>1781.72</v>
      </c>
      <c r="F63" s="42">
        <v>1781.72</v>
      </c>
    </row>
    <row r="64" spans="1:6" x14ac:dyDescent="0.25">
      <c r="A64" s="105">
        <v>44985</v>
      </c>
      <c r="B64" s="89"/>
      <c r="C64" s="41" t="s">
        <v>19</v>
      </c>
      <c r="D64" s="41" t="s">
        <v>233</v>
      </c>
      <c r="E64" s="42">
        <v>2836.71</v>
      </c>
      <c r="F64" s="42">
        <v>2836.71</v>
      </c>
    </row>
    <row r="65" spans="1:6" x14ac:dyDescent="0.25">
      <c r="A65" s="105">
        <v>44985</v>
      </c>
      <c r="B65" s="89"/>
      <c r="C65" s="41" t="s">
        <v>6</v>
      </c>
      <c r="D65" s="41" t="s">
        <v>237</v>
      </c>
      <c r="E65" s="42">
        <v>2483.67</v>
      </c>
      <c r="F65" s="42">
        <v>2483.67</v>
      </c>
    </row>
    <row r="66" spans="1:6" x14ac:dyDescent="0.25">
      <c r="A66" s="105">
        <v>44985</v>
      </c>
      <c r="B66" s="89"/>
      <c r="C66" s="41" t="s">
        <v>17</v>
      </c>
      <c r="D66" s="41" t="s">
        <v>238</v>
      </c>
      <c r="E66" s="42">
        <v>3712.55</v>
      </c>
      <c r="F66" s="42">
        <v>3712.55</v>
      </c>
    </row>
    <row r="67" spans="1:6" x14ac:dyDescent="0.25">
      <c r="A67" s="105">
        <v>44985</v>
      </c>
      <c r="B67" s="89"/>
      <c r="C67" s="41" t="s">
        <v>8</v>
      </c>
      <c r="D67" s="41" t="s">
        <v>239</v>
      </c>
      <c r="E67" s="42">
        <v>6969.86</v>
      </c>
      <c r="F67" s="42">
        <v>6969.86</v>
      </c>
    </row>
    <row r="68" spans="1:6" x14ac:dyDescent="0.25">
      <c r="A68" s="105">
        <v>44985</v>
      </c>
      <c r="B68" s="89"/>
      <c r="C68" s="41" t="s">
        <v>16</v>
      </c>
      <c r="D68" s="41" t="s">
        <v>230</v>
      </c>
      <c r="E68" s="42">
        <v>1781.14</v>
      </c>
      <c r="F68" s="42">
        <v>1781.14</v>
      </c>
    </row>
    <row r="69" spans="1:6" x14ac:dyDescent="0.25">
      <c r="A69" s="105">
        <v>44985</v>
      </c>
      <c r="B69" s="89"/>
      <c r="C69" s="41" t="s">
        <v>26</v>
      </c>
      <c r="D69" s="41" t="s">
        <v>240</v>
      </c>
      <c r="E69" s="42">
        <v>2769.04</v>
      </c>
      <c r="F69" s="42">
        <v>2769.04</v>
      </c>
    </row>
    <row r="70" spans="1:6" x14ac:dyDescent="0.25">
      <c r="A70" s="105">
        <v>44985</v>
      </c>
      <c r="B70" s="89"/>
      <c r="C70" s="41" t="s">
        <v>97</v>
      </c>
      <c r="D70" s="41" t="s">
        <v>241</v>
      </c>
      <c r="E70" s="42">
        <v>3280.5</v>
      </c>
      <c r="F70" s="42">
        <v>3280.5</v>
      </c>
    </row>
    <row r="71" spans="1:6" x14ac:dyDescent="0.25">
      <c r="A71" s="105">
        <v>44985</v>
      </c>
      <c r="B71" s="89"/>
      <c r="C71" s="41" t="s">
        <v>98</v>
      </c>
      <c r="D71" s="41" t="s">
        <v>230</v>
      </c>
      <c r="E71" s="42">
        <v>1932.15</v>
      </c>
      <c r="F71" s="42">
        <v>1932.15</v>
      </c>
    </row>
    <row r="72" spans="1:6" x14ac:dyDescent="0.25">
      <c r="A72" s="105">
        <v>44985</v>
      </c>
      <c r="B72" s="89"/>
      <c r="C72" s="41" t="s">
        <v>24</v>
      </c>
      <c r="D72" s="41" t="s">
        <v>242</v>
      </c>
      <c r="E72" s="42">
        <v>5340.07</v>
      </c>
      <c r="F72" s="42">
        <v>5340.07</v>
      </c>
    </row>
    <row r="73" spans="1:6" x14ac:dyDescent="0.25">
      <c r="A73" s="105">
        <v>44985</v>
      </c>
      <c r="B73" s="89"/>
      <c r="C73" s="41" t="s">
        <v>7</v>
      </c>
      <c r="D73" s="41" t="s">
        <v>230</v>
      </c>
      <c r="E73" s="42">
        <v>2338.6799999999998</v>
      </c>
      <c r="F73" s="42">
        <v>2338.6799999999998</v>
      </c>
    </row>
    <row r="74" spans="1:6" x14ac:dyDescent="0.25">
      <c r="A74" s="105">
        <v>44985</v>
      </c>
      <c r="B74" s="89"/>
      <c r="C74" s="41" t="s">
        <v>28</v>
      </c>
      <c r="D74" s="41" t="s">
        <v>243</v>
      </c>
      <c r="E74" s="42">
        <v>3818.77</v>
      </c>
      <c r="F74" s="42">
        <v>3818.77</v>
      </c>
    </row>
    <row r="75" spans="1:6" x14ac:dyDescent="0.25">
      <c r="A75" s="105">
        <v>44985</v>
      </c>
      <c r="B75" s="89"/>
      <c r="C75" s="41" t="s">
        <v>9</v>
      </c>
      <c r="D75" s="41" t="s">
        <v>233</v>
      </c>
      <c r="E75" s="42">
        <v>2499.34</v>
      </c>
      <c r="F75" s="42">
        <v>2499.34</v>
      </c>
    </row>
    <row r="76" spans="1:6" x14ac:dyDescent="0.25">
      <c r="A76" s="105">
        <v>44985</v>
      </c>
      <c r="B76" s="89"/>
      <c r="C76" s="41" t="s">
        <v>10</v>
      </c>
      <c r="D76" s="41" t="s">
        <v>230</v>
      </c>
      <c r="E76" s="42">
        <v>2319.2199999999998</v>
      </c>
      <c r="F76" s="42">
        <v>2319.2199999999998</v>
      </c>
    </row>
    <row r="77" spans="1:6" x14ac:dyDescent="0.25">
      <c r="A77" s="105">
        <v>44985</v>
      </c>
      <c r="B77" s="89"/>
      <c r="C77" s="41" t="s">
        <v>29</v>
      </c>
      <c r="D77" s="41" t="s">
        <v>230</v>
      </c>
      <c r="E77" s="42">
        <v>2064.0700000000002</v>
      </c>
      <c r="F77" s="42">
        <v>2064.0700000000002</v>
      </c>
    </row>
    <row r="78" spans="1:6" x14ac:dyDescent="0.25">
      <c r="A78" s="105">
        <v>44985</v>
      </c>
      <c r="B78" s="89"/>
      <c r="C78" s="41" t="s">
        <v>11</v>
      </c>
      <c r="D78" s="41" t="s">
        <v>230</v>
      </c>
      <c r="E78" s="42">
        <v>2342.08</v>
      </c>
      <c r="F78" s="42">
        <v>2342.08</v>
      </c>
    </row>
    <row r="79" spans="1:6" x14ac:dyDescent="0.25">
      <c r="A79" s="105">
        <v>44985</v>
      </c>
      <c r="B79" s="89"/>
      <c r="C79" s="41" t="s">
        <v>99</v>
      </c>
      <c r="D79" s="41" t="s">
        <v>230</v>
      </c>
      <c r="E79" s="42">
        <v>2419.88</v>
      </c>
      <c r="F79" s="42">
        <v>2419.88</v>
      </c>
    </row>
    <row r="80" spans="1:6" customFormat="1" x14ac:dyDescent="0.25">
      <c r="A80" s="88"/>
      <c r="B80" s="89"/>
      <c r="C80" s="90"/>
      <c r="D80" s="90"/>
      <c r="E80" s="91">
        <f>SUM(E5:E79)</f>
        <v>145831.72999999998</v>
      </c>
      <c r="F80" s="91">
        <f>SUM(F5:F79)</f>
        <v>145831.72999999998</v>
      </c>
    </row>
    <row r="81" spans="1:6" customFormat="1" x14ac:dyDescent="0.25">
      <c r="A81" s="92" t="s">
        <v>244</v>
      </c>
      <c r="B81" s="93"/>
      <c r="C81" s="1"/>
      <c r="D81" s="94">
        <f>COUNT(A5:A79)</f>
        <v>75</v>
      </c>
      <c r="E81" s="53"/>
      <c r="F81" s="53"/>
    </row>
    <row r="82" spans="1:6" customFormat="1" x14ac:dyDescent="0.25">
      <c r="A82" s="95" t="s">
        <v>245</v>
      </c>
      <c r="B82" s="93"/>
      <c r="C82" s="1"/>
      <c r="D82" s="96">
        <f>E80</f>
        <v>145831.72999999998</v>
      </c>
      <c r="E82" s="53"/>
      <c r="F82" s="53"/>
    </row>
    <row r="83" spans="1:6" customFormat="1" x14ac:dyDescent="0.25">
      <c r="A83" s="95" t="s">
        <v>246</v>
      </c>
      <c r="B83" s="93"/>
      <c r="C83" s="1"/>
      <c r="D83" s="96">
        <f>F80</f>
        <v>145831.72999999998</v>
      </c>
      <c r="E83" s="53"/>
      <c r="F83" s="53"/>
    </row>
    <row r="84" spans="1:6" customFormat="1" x14ac:dyDescent="0.25">
      <c r="A84" s="1"/>
      <c r="B84" s="93"/>
      <c r="C84" s="1"/>
      <c r="D84" s="1"/>
      <c r="E84" s="53"/>
      <c r="F84" s="53"/>
    </row>
    <row r="85" spans="1:6" customFormat="1" x14ac:dyDescent="0.25">
      <c r="A85" s="97" t="s">
        <v>247</v>
      </c>
      <c r="B85" s="98"/>
      <c r="C85" s="99"/>
      <c r="D85" s="100"/>
    </row>
    <row r="86" spans="1:6" customFormat="1" x14ac:dyDescent="0.25">
      <c r="A86" s="97" t="s">
        <v>248</v>
      </c>
      <c r="B86" s="98"/>
      <c r="C86" s="99"/>
      <c r="D86" s="100"/>
    </row>
    <row r="87" spans="1:6" customFormat="1" x14ac:dyDescent="0.25">
      <c r="A87" s="97" t="s">
        <v>249</v>
      </c>
      <c r="B87" s="98"/>
      <c r="C87" s="99"/>
      <c r="D87" s="100"/>
    </row>
    <row r="88" spans="1:6" customFormat="1" x14ac:dyDescent="0.25">
      <c r="A88" s="97"/>
      <c r="B88" s="98"/>
      <c r="C88" s="99"/>
      <c r="D88" s="100"/>
    </row>
    <row r="89" spans="1:6" customFormat="1" x14ac:dyDescent="0.25">
      <c r="A89" s="101" t="s">
        <v>107</v>
      </c>
      <c r="B89" s="102"/>
      <c r="C89" s="58"/>
      <c r="D89" s="58"/>
    </row>
    <row r="90" spans="1:6" customFormat="1" x14ac:dyDescent="0.25">
      <c r="A90" s="101"/>
      <c r="B90" s="102"/>
      <c r="C90" s="58"/>
      <c r="D90" s="58"/>
    </row>
    <row r="91" spans="1:6" customFormat="1" x14ac:dyDescent="0.25">
      <c r="A91" s="101"/>
      <c r="B91" s="102"/>
      <c r="C91" s="58"/>
      <c r="D91" s="58"/>
    </row>
    <row r="92" spans="1:6" customFormat="1" x14ac:dyDescent="0.25">
      <c r="A92" s="101"/>
      <c r="B92" s="102"/>
      <c r="C92" s="58"/>
      <c r="D92" s="58"/>
    </row>
    <row r="93" spans="1:6" customFormat="1" x14ac:dyDescent="0.25">
      <c r="A93" s="103"/>
      <c r="B93" s="59" t="s">
        <v>101</v>
      </c>
      <c r="C93" s="104"/>
      <c r="D93" s="60" t="s">
        <v>102</v>
      </c>
      <c r="F93" s="33"/>
    </row>
    <row r="94" spans="1:6" customFormat="1" x14ac:dyDescent="0.25">
      <c r="A94" s="58"/>
      <c r="B94" s="61" t="s">
        <v>103</v>
      </c>
      <c r="C94" s="104"/>
      <c r="D94" s="62" t="s">
        <v>104</v>
      </c>
      <c r="F94" s="33"/>
    </row>
    <row r="95" spans="1:6" x14ac:dyDescent="0.25">
      <c r="A95"/>
      <c r="B95" s="61" t="s">
        <v>105</v>
      </c>
      <c r="C95"/>
      <c r="D95" s="62" t="s">
        <v>106</v>
      </c>
      <c r="E95"/>
      <c r="F95" s="3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 Anexo III</vt:lpstr>
      <vt:lpstr> 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2023-03-08T17:06:05Z</cp:lastPrinted>
  <dcterms:created xsi:type="dcterms:W3CDTF">2023-02-28T10:47:52Z</dcterms:created>
  <dcterms:modified xsi:type="dcterms:W3CDTF">2023-03-08T17:08:30Z</dcterms:modified>
</cp:coreProperties>
</file>