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3\01\"/>
    </mc:Choice>
  </mc:AlternateContent>
  <bookViews>
    <workbookView xWindow="0" yWindow="0" windowWidth="24000" windowHeight="9600" activeTab="2"/>
  </bookViews>
  <sheets>
    <sheet name="Anexo 10 Municipal" sheetId="2" r:id="rId1"/>
    <sheet name="Anexo III " sheetId="8" r:id="rId2"/>
    <sheet name=" Anexo II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8" l="1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D92" i="7" l="1"/>
  <c r="F91" i="7"/>
  <c r="D94" i="7" s="1"/>
  <c r="E91" i="7"/>
  <c r="D93" i="7" s="1"/>
  <c r="J84" i="2" l="1"/>
  <c r="E84" i="2"/>
  <c r="C84" i="2"/>
  <c r="G83" i="2"/>
  <c r="I83" i="2" s="1"/>
  <c r="G82" i="2"/>
  <c r="I82" i="2" s="1"/>
  <c r="G81" i="2"/>
  <c r="I81" i="2" s="1"/>
  <c r="G80" i="2"/>
  <c r="I80" i="2" s="1"/>
  <c r="G79" i="2"/>
  <c r="G78" i="2"/>
  <c r="I78" i="2" s="1"/>
  <c r="A76" i="2"/>
  <c r="I37" i="2"/>
  <c r="I40" i="2" s="1"/>
  <c r="I42" i="2" s="1"/>
  <c r="H94" i="2" s="1"/>
  <c r="G84" i="2" l="1"/>
  <c r="I79" i="2"/>
  <c r="I84" i="2" s="1"/>
  <c r="H95" i="2" s="1"/>
  <c r="H96" i="2" s="1"/>
  <c r="H98" i="2" s="1"/>
</calcChain>
</file>

<file path=xl/sharedStrings.xml><?xml version="1.0" encoding="utf-8"?>
<sst xmlns="http://schemas.openxmlformats.org/spreadsheetml/2006/main" count="401" uniqueCount="266">
  <si>
    <t>Miriam Aparecida Ruy</t>
  </si>
  <si>
    <t>Rodrigo Quirino de Jesus</t>
  </si>
  <si>
    <t>Raquel Ramos da Silva Santos</t>
  </si>
  <si>
    <t>Juliana Alves de Brito</t>
  </si>
  <si>
    <t>Amanda de Almeida</t>
  </si>
  <si>
    <t>Roseli Augusta Marques Muniz</t>
  </si>
  <si>
    <t>Maria Aparecida Fernandes Garcia</t>
  </si>
  <si>
    <t>Maria Aparecida da Silva</t>
  </si>
  <si>
    <t>Marcio Luciano de Melo</t>
  </si>
  <si>
    <t>Givonete Alves do Nascimento</t>
  </si>
  <si>
    <t>Crislene Lucia Bernabé da Silva</t>
  </si>
  <si>
    <t>Daniel Coimbra</t>
  </si>
  <si>
    <t>Ketisley Sandra da Silva</t>
  </si>
  <si>
    <t>Kleybson Roberto da Silva Lima</t>
  </si>
  <si>
    <t>Daniela Cristina do Prado</t>
  </si>
  <si>
    <t>Elenilda Americo dos Santos</t>
  </si>
  <si>
    <t>Marcos Romão Dias</t>
  </si>
  <si>
    <t>Simone Alves do Nascimento</t>
  </si>
  <si>
    <t>Ana Claudia de Oliveira</t>
  </si>
  <si>
    <t>Ana Claudia Maria da Silva</t>
  </si>
  <si>
    <t>Felipe Augusto dos Reis Pinto da Cunha</t>
  </si>
  <si>
    <t>Elcio da Silva Pimenta</t>
  </si>
  <si>
    <t>Denise Tealdi</t>
  </si>
  <si>
    <t>Renata Rosa de Moura</t>
  </si>
  <si>
    <t>Barbara Guimaraes Ikuhara</t>
  </si>
  <si>
    <t>Maria do Carmo da Silva Fachini</t>
  </si>
  <si>
    <t>Sandra Regina Coelho</t>
  </si>
  <si>
    <t>Jurandir Francisco Maria</t>
  </si>
  <si>
    <t>Jovelina Maria da Conceição Timoteo</t>
  </si>
  <si>
    <t>Cristiane Zerbinatto</t>
  </si>
  <si>
    <t>Tenda Atacado LTDA</t>
  </si>
  <si>
    <t>SKY</t>
  </si>
  <si>
    <t>Telefonica Brasil sa</t>
  </si>
  <si>
    <t>Organização Contábil Verdi Elite SS EPP</t>
  </si>
  <si>
    <t>ANEXO III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</si>
  <si>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</si>
  <si>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</si>
  <si>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</si>
  <si>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</si>
  <si>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</si>
  <si>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</si>
  <si>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</si>
  <si>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</si>
  <si>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SETIMO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</si>
  <si>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</si>
  <si>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</si>
  <si>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</si>
  <si>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</si>
  <si>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</si>
  <si>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</si>
  <si>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</si>
  <si>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</si>
  <si>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</si>
  <si>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CONCILIAÇÃO JANEIRO</t>
  </si>
  <si>
    <t>Saldo anterior</t>
  </si>
  <si>
    <t>EXERCICIO 2023</t>
  </si>
  <si>
    <t>Receb Prefeitura/Municipal ref mês 01 -2023 DOC 286492</t>
  </si>
  <si>
    <t>Auto Posto DM Jundiai  Ltda ref mês 01-2023 nf 8176</t>
  </si>
  <si>
    <t>Telefonica Brasil as ref mês 01-2023 nf 697557</t>
  </si>
  <si>
    <t>Emerson Rossi e Cia LTDA EPP ref mês 01-2023 nf 7337</t>
  </si>
  <si>
    <t>Rapido Luxo Campinas Ltda ref mês 01-2023 nf 693519</t>
  </si>
  <si>
    <t>Jundtel Com e Serv de Telecomunicações ltda ME ref mês 01-2023 nf 5280</t>
  </si>
  <si>
    <t>Emporio de Carnes Tulipas Ltda ref mês 01-2023 nf 2226</t>
  </si>
  <si>
    <t>Marcel Ferlini Moralles ref mês 01-2023 nf 252</t>
  </si>
  <si>
    <t>Feira da Borracha ref mês 01-2023 nf 90577</t>
  </si>
  <si>
    <t>Tenda Atacado LTDA ref mês 01-2023 nf 482919</t>
  </si>
  <si>
    <t>CPFL ref mês 01-2023 nf 5939</t>
  </si>
  <si>
    <t>Jundtel Com e Serv de Telecomunicações ltda ME ref mês 01-2023 nf 5286</t>
  </si>
  <si>
    <t>Jundtel Com e Serv de Telecomunicações ltda ME ref mês 01-2023 nf 5282</t>
  </si>
  <si>
    <t>Claro S A ref mês 01-2023 nf 729566</t>
  </si>
  <si>
    <t>Roberto Marzochi ME ref mês 01-2023 nf 11704</t>
  </si>
  <si>
    <t>CPFL ref mês 01-2023 nf 2510</t>
  </si>
  <si>
    <t>Metropolitan Life Seguros e Previdência Privada S.A. ref mês 01-2023 nf 69400</t>
  </si>
  <si>
    <t>CPFL ref mês 01-2023 nf 5955</t>
  </si>
  <si>
    <t>CPFL ref mês 01-2023 nf 2528</t>
  </si>
  <si>
    <t>Fornecedora Tulipas Materiais para Construção Ltda EPP ref mês 01-2023 nf 7311</t>
  </si>
  <si>
    <t>Connectuse Sistemas Ltda - EPP ref mês 01-2023 nf 29479</t>
  </si>
  <si>
    <t>Karina Victor de Souza ref mês 01-2023 nf 22</t>
  </si>
  <si>
    <t>Farmacruz Jundiaí Ltda ref mês 01-2023 nf 17124</t>
  </si>
  <si>
    <t>Claro S A ref mês 01-2023 nf 369564</t>
  </si>
  <si>
    <t>Papel, Plastico Itupeva Ltda ref mês 01-2023 nf 1455697</t>
  </si>
  <si>
    <t>Associação Comercial e Empresarial de Jundiai ref mês 01-2023 nf 631766</t>
  </si>
  <si>
    <t>Aparecida Izabel Santos ref mês 01-2023 nf 997</t>
  </si>
  <si>
    <t>JBC Informatica Jundiai Ltda - ME ref mês 01-2023 nf 7872</t>
  </si>
  <si>
    <t>Transurb Transportes  Urbanos de Jundiaí Ltda ref mês 01-2023 nf 1233411</t>
  </si>
  <si>
    <t>Claro S A ref mês 01-2023 nf 930017</t>
  </si>
  <si>
    <t>SKY ref mês 01-2023 nf 558927</t>
  </si>
  <si>
    <t>CPFL ref mês 01-2023 nf 2501</t>
  </si>
  <si>
    <t>CPFL ref mês 01-2023 nf 5947</t>
  </si>
  <si>
    <t>CPFL ref mês 01-2023 nf 2536</t>
  </si>
  <si>
    <t>São Paulo Transporte S/A ref mês 01-2023 nf 107403898</t>
  </si>
  <si>
    <t>Infoqplan Soluções Empresariais Ltda - EPP ref mês 01-2023 nf 6310</t>
  </si>
  <si>
    <t>Kalunga Com e Ind Grafica Ltda. Ref mês 01-2023 nf 74692</t>
  </si>
  <si>
    <t>folha ref mês 01 2023</t>
  </si>
  <si>
    <t>Total Gás Inst de Gases LTDA ME ref mês 01-2023 nf 2552</t>
  </si>
  <si>
    <t>saldo final</t>
  </si>
  <si>
    <t>Adriana dos Santos Pereira </t>
  </si>
  <si>
    <t xml:space="preserve">Erica Aparecida da Silva </t>
  </si>
  <si>
    <t xml:space="preserve">Fabiano de Oliveira Coelho </t>
  </si>
  <si>
    <t>Gilberto Ângelo Begiato</t>
  </si>
  <si>
    <t>Maria Fátima Faria dos Santos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</si>
  <si>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</si>
  <si>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</si>
  <si>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</si>
  <si>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</si>
  <si>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</si>
  <si>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</si>
  <si>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</si>
  <si>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</si>
  <si>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Fevereiro de 2023.</t>
  </si>
  <si>
    <t>Maria José da Silva</t>
  </si>
  <si>
    <t>reembolso pagamento indevido da folha de novembro 2022 funcionaria Daniela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</si>
  <si>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</si>
  <si>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</si>
  <si>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</si>
  <si>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</si>
  <si>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</si>
  <si>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</si>
  <si>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</si>
  <si>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</si>
  <si>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</si>
  <si>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</si>
  <si>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</si>
  <si>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</si>
  <si>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</si>
  <si>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</si>
  <si>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</si>
  <si>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</si>
  <si>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</si>
  <si>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</si>
  <si>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</si>
  <si>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</si>
  <si>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</si>
  <si>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</si>
  <si>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</si>
  <si>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</si>
  <si>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</si>
  <si>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</si>
  <si>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</si>
  <si>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</si>
  <si>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</si>
  <si>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</si>
  <si>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</si>
  <si>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</si>
  <si>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</si>
  <si>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</si>
  <si>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</si>
  <si>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</si>
  <si>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</si>
  <si>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</si>
  <si>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</si>
  <si>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</si>
  <si>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</si>
  <si>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</si>
  <si>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</si>
  <si>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</si>
  <si>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</si>
  <si>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</si>
  <si>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</si>
  <si>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</si>
  <si>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</si>
  <si>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</si>
  <si>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</si>
  <si>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</si>
  <si>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</si>
  <si>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</si>
  <si>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</si>
  <si>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</si>
  <si>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</si>
  <si>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</si>
  <si>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</si>
  <si>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</si>
  <si>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</si>
  <si>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</si>
  <si>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</si>
  <si>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</si>
  <si>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</si>
  <si>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</si>
  <si>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</si>
  <si>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</si>
  <si>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</si>
  <si>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</si>
  <si>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</si>
  <si>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</si>
  <si>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</si>
  <si>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</si>
  <si>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</si>
  <si>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</si>
  <si>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</si>
  <si>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Janeiro/2023</t>
  </si>
  <si>
    <t xml:space="preserve">Relação da transferência citada acima - Folha </t>
  </si>
  <si>
    <t>Jundiaí, 10 de Fevereiro de 2023</t>
  </si>
  <si>
    <t>Kar Brasil Jundiai Centro Automotivo LT</t>
  </si>
  <si>
    <t>Infoqplan Soluções Empresariais Ltda - EPP</t>
  </si>
  <si>
    <t>Jundtel Com e Serv de Telecomunicações ltda ME</t>
  </si>
  <si>
    <t>Maria Zuleide Pimentel Loiola</t>
  </si>
  <si>
    <t>Michele Piconi Vanine Informatica - ME</t>
  </si>
  <si>
    <t>Associação Comercial e Empresarial de Jundiai</t>
  </si>
  <si>
    <t>Auto Posto DM Jundiai  Ltda</t>
  </si>
  <si>
    <t>CPFL</t>
  </si>
  <si>
    <t>Rapido Luxo Campinas Ltda</t>
  </si>
  <si>
    <t>São Paulo Transporte S/A</t>
  </si>
  <si>
    <t>Transurb Transportes  Urbanos de Jundiaí Ltda</t>
  </si>
  <si>
    <t>Connectuse Sistemas Ltda - EPP</t>
  </si>
  <si>
    <t>Karina Victor de Souza</t>
  </si>
  <si>
    <t>Claro S A</t>
  </si>
  <si>
    <t>Metropolitan Life Seguros e Previdência Privada S.A.</t>
  </si>
  <si>
    <t>FGTS</t>
  </si>
  <si>
    <t>Papel, Plastico Itupeva Ltda</t>
  </si>
  <si>
    <t>Aparecida Izabel Santos</t>
  </si>
  <si>
    <t>Fornecedora Tulipas Materiais para Construção Ltda EPP</t>
  </si>
  <si>
    <t>JBC Informatica Jundiai Ltda - ME</t>
  </si>
  <si>
    <t>Roberto Marzochi ME</t>
  </si>
  <si>
    <t>Feira da Borracha</t>
  </si>
  <si>
    <t>Emporio de Carnes Tulipas Ltda</t>
  </si>
  <si>
    <t>Marcel Ferlini Moralles</t>
  </si>
  <si>
    <t>Emerson Rossi e Cia LTDA EPP</t>
  </si>
  <si>
    <t>Total Gás Inst de Gases LTDA ME</t>
  </si>
  <si>
    <t>Kalunga Com e Ind Grafica Ltda.</t>
  </si>
  <si>
    <t>FG Asses e Desenv de Projetos Sociais e Culturais Lt ME</t>
  </si>
  <si>
    <t>Alelo S/A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</si>
  <si>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</si>
  <si>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</si>
  <si>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</si>
  <si>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</si>
  <si>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</si>
  <si>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</si>
  <si>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</si>
  <si>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</si>
  <si>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Janeiro de 2023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</si>
  <si>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</si>
  <si>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</si>
  <si>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</si>
  <si>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</si>
  <si>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</si>
  <si>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</si>
  <si>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</si>
  <si>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</si>
  <si>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</si>
  <si>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</si>
  <si>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</si>
  <si>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</si>
  <si>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</si>
  <si>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</si>
  <si>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</si>
  <si>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</si>
  <si>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</si>
  <si>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</si>
  <si>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</si>
  <si>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</si>
  <si>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</si>
  <si>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</si>
  <si>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r>
      <t xml:space="preserve">Alelo S/A ref mês 01-2023 nf </t>
    </r>
    <r>
      <rPr>
        <sz val="11"/>
        <rFont val="Calibri"/>
        <family val="2"/>
        <scheme val="minor"/>
      </rPr>
      <t>30718</t>
    </r>
  </si>
  <si>
    <t>FG Asses e Desenv de Projetos Sociais e Culturais Lt ME ref mês 01-2023 nf 1494</t>
  </si>
  <si>
    <t xml:space="preserve">Despesa Manutenção  </t>
  </si>
  <si>
    <t xml:space="preserve">Serviços de Terceiros </t>
  </si>
  <si>
    <t>Utilidade Públicas</t>
  </si>
  <si>
    <t>Despesa com Pessoal</t>
  </si>
  <si>
    <t>Despesas Assistidos / Condução</t>
  </si>
  <si>
    <t>Despesa com Assistidos Limp/Hig/Descart</t>
  </si>
  <si>
    <t>Despesas Assistidos / Mt Escolar/Fotos</t>
  </si>
  <si>
    <t xml:space="preserve">Despesas Administrativas </t>
  </si>
  <si>
    <t>Despesas Assistidos / Alimentação</t>
  </si>
  <si>
    <t>Despesas Assistidos / Material Escolar</t>
  </si>
  <si>
    <t>vr 42,12 a ser estornado de lçto indevido Farmacruz Jundiaí Ltda ref mês 01-2023 nf 17124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</si>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</sst>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8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4" fontId="0" fillId="0" borderId="0" xfId="0" applyNumberFormat="1" applyAlignment="1"/>
    <xf numFmtId="14" fontId="0" fillId="0" borderId="0" xfId="0" applyNumberFormat="1" applyAlignment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4" fontId="0" fillId="0" borderId="1" xfId="0" applyNumberFormat="1" applyBorder="1" applyAlignment="1"/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center" vertical="center"/>
    </xf>
    <xf numFmtId="0" fontId="10" fillId="0" borderId="3" xfId="0" applyFont="1" applyFill="1" applyBorder="1"/>
    <xf numFmtId="164" fontId="11" fillId="0" borderId="4" xfId="0" applyNumberFormat="1" applyFont="1" applyFill="1" applyBorder="1" applyAlignment="1">
      <alignment horizontal="right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8" fillId="0" borderId="0" xfId="0" applyFont="1"/>
    <xf numFmtId="0" fontId="18" fillId="0" borderId="0" xfId="0" applyFont="1"/>
    <xf numFmtId="0" fontId="18" fillId="0" borderId="0" xfId="0" applyFont="1" applyAlignment="1"/>
    <xf numFmtId="166" fontId="18" fillId="0" borderId="0" xfId="0" applyNumberFormat="1" applyFont="1" applyAlignment="1"/>
    <xf numFmtId="8" fontId="0" fillId="0" borderId="0" xfId="0" applyNumberFormat="1"/>
    <xf numFmtId="0" fontId="17" fillId="0" borderId="0" xfId="0" applyFont="1" applyBorder="1" applyAlignment="1">
      <alignment wrapText="1"/>
    </xf>
    <xf numFmtId="0" fontId="13" fillId="0" borderId="0" xfId="0" applyFont="1" applyBorder="1"/>
    <xf numFmtId="0" fontId="23" fillId="0" borderId="12" xfId="0" applyFont="1" applyBorder="1" applyAlignment="1">
      <alignment horizontal="center" wrapText="1"/>
    </xf>
    <xf numFmtId="4" fontId="18" fillId="0" borderId="12" xfId="0" applyNumberFormat="1" applyFont="1" applyBorder="1" applyAlignment="1">
      <alignment horizontal="center"/>
    </xf>
    <xf numFmtId="0" fontId="9" fillId="0" borderId="0" xfId="0" applyFont="1"/>
    <xf numFmtId="0" fontId="20" fillId="0" borderId="0" xfId="0" applyFont="1"/>
    <xf numFmtId="1" fontId="4" fillId="0" borderId="0" xfId="2" applyNumberFormat="1" applyFont="1" applyFill="1" applyBorder="1" applyAlignment="1">
      <alignment horizontal="left"/>
    </xf>
    <xf numFmtId="0" fontId="0" fillId="0" borderId="0" xfId="0" quotePrefix="1"/>
    <xf numFmtId="0" fontId="0" fillId="0" borderId="0" xfId="0" applyFont="1" applyAlignme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65" fontId="12" fillId="0" borderId="0" xfId="1" applyNumberFormat="1" applyFont="1" applyFill="1" applyBorder="1"/>
    <xf numFmtId="0" fontId="12" fillId="0" borderId="0" xfId="3" applyNumberFormat="1" applyFont="1" applyFill="1" applyBorder="1"/>
    <xf numFmtId="165" fontId="12" fillId="0" borderId="0" xfId="1" applyNumberFormat="1" applyFont="1" applyFill="1"/>
    <xf numFmtId="4" fontId="28" fillId="0" borderId="0" xfId="0" applyNumberFormat="1" applyFont="1"/>
    <xf numFmtId="165" fontId="29" fillId="0" borderId="0" xfId="1" applyNumberFormat="1" applyFont="1" applyFill="1"/>
    <xf numFmtId="1" fontId="29" fillId="0" borderId="0" xfId="1" applyNumberFormat="1" applyFont="1" applyFill="1" applyAlignment="1">
      <alignment horizontal="right"/>
    </xf>
    <xf numFmtId="0" fontId="29" fillId="0" borderId="0" xfId="1" applyFont="1" applyFill="1" applyAlignment="1"/>
    <xf numFmtId="0" fontId="2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0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0" fontId="0" fillId="0" borderId="0" xfId="0" applyFill="1" applyAlignment="1"/>
    <xf numFmtId="0" fontId="17" fillId="0" borderId="16" xfId="0" applyFont="1" applyBorder="1" applyAlignment="1">
      <alignment wrapText="1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7" fillId="0" borderId="9" xfId="0" applyFont="1" applyBorder="1" applyAlignment="1"/>
    <xf numFmtId="0" fontId="13" fillId="0" borderId="10" xfId="0" applyFont="1" applyBorder="1"/>
    <xf numFmtId="0" fontId="13" fillId="0" borderId="11" xfId="0" applyFont="1" applyBorder="1"/>
    <xf numFmtId="4" fontId="18" fillId="0" borderId="9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0" fontId="0" fillId="0" borderId="0" xfId="0" applyFont="1" applyAlignment="1"/>
    <xf numFmtId="0" fontId="23" fillId="0" borderId="9" xfId="0" applyFont="1" applyBorder="1" applyAlignment="1">
      <alignment horizontal="center"/>
    </xf>
    <xf numFmtId="168" fontId="18" fillId="0" borderId="9" xfId="0" applyNumberFormat="1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left"/>
    </xf>
    <xf numFmtId="4" fontId="13" fillId="0" borderId="13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23" fillId="0" borderId="9" xfId="0" applyFont="1" applyBorder="1" applyAlignment="1"/>
    <xf numFmtId="0" fontId="23" fillId="0" borderId="9" xfId="0" applyFont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4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right"/>
    </xf>
    <xf numFmtId="0" fontId="24" fillId="0" borderId="9" xfId="0" applyFont="1" applyBorder="1"/>
    <xf numFmtId="4" fontId="24" fillId="0" borderId="9" xfId="0" applyNumberFormat="1" applyFont="1" applyBorder="1"/>
    <xf numFmtId="4" fontId="13" fillId="0" borderId="11" xfId="0" applyNumberFormat="1" applyFont="1" applyBorder="1"/>
    <xf numFmtId="4" fontId="25" fillId="0" borderId="9" xfId="0" applyNumberFormat="1" applyFont="1" applyBorder="1" applyAlignment="1"/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9" xfId="0" applyFont="1" applyBorder="1"/>
    <xf numFmtId="4" fontId="13" fillId="0" borderId="9" xfId="0" applyNumberFormat="1" applyFont="1" applyBorder="1"/>
    <xf numFmtId="14" fontId="13" fillId="0" borderId="9" xfId="0" quotePrefix="1" applyNumberFormat="1" applyFont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167" fontId="13" fillId="0" borderId="9" xfId="0" applyNumberFormat="1" applyFont="1" applyBorder="1" applyAlignment="1">
      <alignment horizontal="center"/>
    </xf>
    <xf numFmtId="167" fontId="13" fillId="0" borderId="11" xfId="0" applyNumberFormat="1" applyFont="1" applyBorder="1" applyAlignment="1">
      <alignment horizontal="center"/>
    </xf>
    <xf numFmtId="14" fontId="13" fillId="0" borderId="11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23" fillId="0" borderId="9" xfId="0" applyFont="1" applyFill="1" applyBorder="1" applyAlignment="1"/>
    <xf numFmtId="0" fontId="23" fillId="0" borderId="10" xfId="0" applyFont="1" applyFill="1" applyBorder="1" applyAlignment="1"/>
    <xf numFmtId="0" fontId="23" fillId="0" borderId="11" xfId="0" applyFont="1" applyFill="1" applyBorder="1" applyAlignment="1"/>
    <xf numFmtId="14" fontId="13" fillId="0" borderId="9" xfId="0" applyNumberFormat="1" applyFont="1" applyFill="1" applyBorder="1" applyAlignment="1">
      <alignment horizontal="center"/>
    </xf>
    <xf numFmtId="14" fontId="13" fillId="0" borderId="11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0" fontId="19" fillId="0" borderId="9" xfId="0" applyFont="1" applyBorder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9" xfId="0" applyFont="1" applyBorder="1" applyAlignment="1">
      <alignment wrapText="1"/>
    </xf>
    <xf numFmtId="0" fontId="13" fillId="0" borderId="0" xfId="0" applyFont="1"/>
    <xf numFmtId="0" fontId="22" fillId="0" borderId="9" xfId="0" applyFont="1" applyBorder="1" applyAlignment="1"/>
    <xf numFmtId="0" fontId="19" fillId="0" borderId="9" xfId="0" applyFont="1" applyBorder="1"/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2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0</xdr:colOff>
      <xdr:row>105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9373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8802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4" workbookViewId="0">
      <selection activeCell="F115" sqref="F115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42" t="s">
        <v>112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137" t="s">
        <v>113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5">
      <c r="A3" s="137" t="s">
        <v>114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5">
      <c r="A4" s="137" t="s">
        <v>115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5">
      <c r="A5" s="138" t="s">
        <v>116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x14ac:dyDescent="0.25">
      <c r="A7" s="139" t="s">
        <v>117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5">
      <c r="A8" s="139" t="s">
        <v>118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</row>
    <row r="10" spans="1:10" x14ac:dyDescent="0.25">
      <c r="A10" s="174" t="s">
        <v>119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0" x14ac:dyDescent="0.25">
      <c r="A11" s="168" t="s">
        <v>120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x14ac:dyDescent="0.25">
      <c r="A12" s="168" t="s">
        <v>121</v>
      </c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0" x14ac:dyDescent="0.25">
      <c r="A13" s="168" t="s">
        <v>122</v>
      </c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0" x14ac:dyDescent="0.25">
      <c r="A14" s="174" t="s">
        <v>123</v>
      </c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0" x14ac:dyDescent="0.25">
      <c r="A15" s="168" t="s">
        <v>124</v>
      </c>
      <c r="B15" s="112"/>
      <c r="C15" s="112"/>
      <c r="D15" s="112"/>
      <c r="E15" s="112"/>
      <c r="F15" s="112"/>
      <c r="G15" s="112"/>
      <c r="H15" s="112"/>
      <c r="I15" s="112"/>
      <c r="J15" s="113"/>
    </row>
    <row r="16" spans="1:10" x14ac:dyDescent="0.25">
      <c r="A16" s="169" t="s">
        <v>189</v>
      </c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4" x14ac:dyDescent="0.25">
      <c r="A17" s="171" t="s">
        <v>125</v>
      </c>
      <c r="B17" s="112"/>
      <c r="C17" s="112"/>
      <c r="D17" s="112"/>
      <c r="E17" s="112"/>
      <c r="F17" s="112"/>
      <c r="G17" s="112"/>
      <c r="H17" s="112"/>
      <c r="I17" s="112"/>
      <c r="J17" s="113"/>
    </row>
    <row r="18" spans="1:14" x14ac:dyDescent="0.25">
      <c r="A18" s="172"/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4" x14ac:dyDescent="0.25">
      <c r="A19" s="173" t="s">
        <v>126</v>
      </c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4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4" x14ac:dyDescent="0.25">
      <c r="A21" s="134" t="s">
        <v>127</v>
      </c>
      <c r="B21" s="112"/>
      <c r="C21" s="112"/>
      <c r="D21" s="113"/>
      <c r="E21" s="134" t="s">
        <v>128</v>
      </c>
      <c r="F21" s="113"/>
      <c r="G21" s="134" t="s">
        <v>129</v>
      </c>
      <c r="H21" s="113"/>
      <c r="I21" s="134" t="s">
        <v>130</v>
      </c>
      <c r="J21" s="113"/>
    </row>
    <row r="22" spans="1:14" x14ac:dyDescent="0.25">
      <c r="A22" s="159" t="s">
        <v>131</v>
      </c>
      <c r="B22" s="160"/>
      <c r="C22" s="160"/>
      <c r="D22" s="161"/>
      <c r="E22" s="162">
        <v>43131</v>
      </c>
      <c r="F22" s="163"/>
      <c r="G22" s="164" t="s">
        <v>132</v>
      </c>
      <c r="H22" s="165"/>
      <c r="I22" s="166">
        <v>1543440</v>
      </c>
      <c r="J22" s="167"/>
    </row>
    <row r="23" spans="1:14" x14ac:dyDescent="0.25">
      <c r="A23" s="159" t="s">
        <v>133</v>
      </c>
      <c r="B23" s="160"/>
      <c r="C23" s="160"/>
      <c r="D23" s="161"/>
      <c r="E23" s="162">
        <v>43272</v>
      </c>
      <c r="F23" s="163"/>
      <c r="G23" s="164" t="s">
        <v>134</v>
      </c>
      <c r="H23" s="165"/>
      <c r="I23" s="166">
        <v>46306.06</v>
      </c>
      <c r="J23" s="167"/>
    </row>
    <row r="24" spans="1:14" x14ac:dyDescent="0.25">
      <c r="A24" s="159" t="s">
        <v>135</v>
      </c>
      <c r="B24" s="160"/>
      <c r="C24" s="160"/>
      <c r="D24" s="161"/>
      <c r="E24" s="162">
        <v>43462</v>
      </c>
      <c r="F24" s="163"/>
      <c r="G24" s="164" t="s">
        <v>136</v>
      </c>
      <c r="H24" s="165"/>
      <c r="I24" s="166">
        <v>1662821.82</v>
      </c>
      <c r="J24" s="167"/>
    </row>
    <row r="25" spans="1:14" x14ac:dyDescent="0.25">
      <c r="A25" s="159" t="s">
        <v>137</v>
      </c>
      <c r="B25" s="160"/>
      <c r="C25" s="160"/>
      <c r="D25" s="161"/>
      <c r="E25" s="162">
        <v>43588</v>
      </c>
      <c r="F25" s="163"/>
      <c r="G25" s="164" t="s">
        <v>136</v>
      </c>
      <c r="H25" s="165"/>
      <c r="I25" s="166">
        <v>1781796.38</v>
      </c>
      <c r="J25" s="167"/>
    </row>
    <row r="26" spans="1:14" x14ac:dyDescent="0.25">
      <c r="A26" s="159" t="s">
        <v>138</v>
      </c>
      <c r="B26" s="160"/>
      <c r="C26" s="160"/>
      <c r="D26" s="161"/>
      <c r="E26" s="162">
        <v>43825</v>
      </c>
      <c r="F26" s="163"/>
      <c r="G26" s="164" t="s">
        <v>139</v>
      </c>
      <c r="H26" s="165"/>
      <c r="I26" s="166">
        <v>3444361.84</v>
      </c>
      <c r="J26" s="167"/>
    </row>
    <row r="27" spans="1:14" x14ac:dyDescent="0.25">
      <c r="A27" s="159" t="s">
        <v>140</v>
      </c>
      <c r="B27" s="160"/>
      <c r="C27" s="160"/>
      <c r="D27" s="161"/>
      <c r="E27" s="162">
        <v>44292</v>
      </c>
      <c r="F27" s="163"/>
      <c r="G27" s="164" t="s">
        <v>141</v>
      </c>
      <c r="H27" s="165"/>
      <c r="I27" s="166">
        <v>2541151.52</v>
      </c>
      <c r="J27" s="167"/>
    </row>
    <row r="28" spans="1:14" x14ac:dyDescent="0.25">
      <c r="A28" s="159" t="s">
        <v>142</v>
      </c>
      <c r="B28" s="160"/>
      <c r="C28" s="160"/>
      <c r="D28" s="161"/>
      <c r="E28" s="162">
        <v>44369</v>
      </c>
      <c r="F28" s="163"/>
      <c r="G28" s="164" t="s">
        <v>143</v>
      </c>
      <c r="H28" s="165"/>
      <c r="I28" s="166">
        <v>30000</v>
      </c>
      <c r="J28" s="167"/>
    </row>
    <row r="29" spans="1:14" x14ac:dyDescent="0.25">
      <c r="A29" s="159" t="s">
        <v>144</v>
      </c>
      <c r="B29" s="160"/>
      <c r="C29" s="160"/>
      <c r="D29" s="161"/>
      <c r="E29" s="162">
        <v>44854</v>
      </c>
      <c r="F29" s="163"/>
      <c r="G29" s="164" t="s">
        <v>145</v>
      </c>
      <c r="H29" s="165"/>
      <c r="I29" s="166">
        <v>1813789.92</v>
      </c>
      <c r="J29" s="167"/>
    </row>
    <row r="30" spans="1:14" x14ac:dyDescent="0.25">
      <c r="A30" s="65"/>
      <c r="B30" s="65"/>
      <c r="C30" s="65"/>
      <c r="D30" s="65"/>
      <c r="E30" s="65"/>
      <c r="F30" s="65"/>
      <c r="G30" s="65"/>
      <c r="H30" s="65"/>
      <c r="I30" s="66"/>
      <c r="J30" s="66"/>
    </row>
    <row r="31" spans="1:14" x14ac:dyDescent="0.25">
      <c r="A31" s="121" t="s">
        <v>146</v>
      </c>
      <c r="B31" s="112"/>
      <c r="C31" s="112"/>
      <c r="D31" s="112"/>
      <c r="E31" s="112"/>
      <c r="F31" s="112"/>
      <c r="G31" s="112"/>
      <c r="H31" s="112"/>
      <c r="I31" s="112"/>
      <c r="J31" s="113"/>
      <c r="N31" s="67"/>
    </row>
    <row r="32" spans="1:14" x14ac:dyDescent="0.25">
      <c r="A32" s="157" t="s">
        <v>147</v>
      </c>
      <c r="B32" s="113"/>
      <c r="C32" s="157" t="s">
        <v>148</v>
      </c>
      <c r="D32" s="113"/>
      <c r="E32" s="157" t="s">
        <v>149</v>
      </c>
      <c r="F32" s="113"/>
      <c r="G32" s="157" t="s">
        <v>150</v>
      </c>
      <c r="H32" s="158"/>
      <c r="I32" s="157" t="s">
        <v>151</v>
      </c>
      <c r="J32" s="113"/>
    </row>
    <row r="33" spans="1:13" x14ac:dyDescent="0.25">
      <c r="A33" s="152">
        <v>44936</v>
      </c>
      <c r="B33" s="116"/>
      <c r="C33" s="117">
        <v>150000</v>
      </c>
      <c r="D33" s="119"/>
      <c r="E33" s="153">
        <v>44946</v>
      </c>
      <c r="F33" s="116"/>
      <c r="G33" s="154">
        <v>286492</v>
      </c>
      <c r="H33" s="155"/>
      <c r="I33" s="151">
        <v>150000</v>
      </c>
      <c r="J33" s="146"/>
    </row>
    <row r="34" spans="1:13" x14ac:dyDescent="0.25">
      <c r="A34" s="153"/>
      <c r="B34" s="156"/>
      <c r="C34" s="117"/>
      <c r="D34" s="119"/>
      <c r="E34" s="153"/>
      <c r="F34" s="156"/>
      <c r="G34" s="154"/>
      <c r="H34" s="155"/>
      <c r="I34" s="151"/>
      <c r="J34" s="146"/>
    </row>
    <row r="35" spans="1:13" x14ac:dyDescent="0.25">
      <c r="A35" s="150"/>
      <c r="B35" s="113"/>
      <c r="C35" s="150"/>
      <c r="D35" s="113"/>
      <c r="E35" s="150"/>
      <c r="F35" s="113"/>
      <c r="G35" s="150"/>
      <c r="H35" s="113"/>
      <c r="I35" s="151"/>
      <c r="J35" s="146"/>
    </row>
    <row r="36" spans="1:13" x14ac:dyDescent="0.25">
      <c r="A36" s="143" t="s">
        <v>152</v>
      </c>
      <c r="B36" s="112"/>
      <c r="C36" s="112"/>
      <c r="D36" s="112"/>
      <c r="E36" s="112"/>
      <c r="F36" s="113"/>
      <c r="G36" s="144"/>
      <c r="H36" s="113"/>
      <c r="I36" s="145">
        <v>1247.02</v>
      </c>
      <c r="J36" s="146"/>
    </row>
    <row r="37" spans="1:13" x14ac:dyDescent="0.25">
      <c r="A37" s="143" t="s">
        <v>153</v>
      </c>
      <c r="B37" s="112"/>
      <c r="C37" s="112"/>
      <c r="D37" s="112"/>
      <c r="E37" s="112"/>
      <c r="F37" s="113"/>
      <c r="G37" s="144"/>
      <c r="H37" s="113"/>
      <c r="I37" s="147">
        <f>SUM(I33:J35)</f>
        <v>150000</v>
      </c>
      <c r="J37" s="146"/>
    </row>
    <row r="38" spans="1:13" x14ac:dyDescent="0.25">
      <c r="A38" s="143" t="s">
        <v>154</v>
      </c>
      <c r="B38" s="112"/>
      <c r="C38" s="112"/>
      <c r="D38" s="112"/>
      <c r="E38" s="112"/>
      <c r="F38" s="113"/>
      <c r="G38" s="144"/>
      <c r="H38" s="113"/>
      <c r="I38" s="145">
        <v>201.05</v>
      </c>
      <c r="J38" s="146"/>
    </row>
    <row r="39" spans="1:13" x14ac:dyDescent="0.25">
      <c r="A39" s="143" t="s">
        <v>155</v>
      </c>
      <c r="B39" s="148"/>
      <c r="C39" s="148"/>
      <c r="D39" s="148"/>
      <c r="E39" s="148"/>
      <c r="F39" s="149"/>
      <c r="G39" s="144"/>
      <c r="H39" s="113"/>
      <c r="I39" s="147">
        <v>0</v>
      </c>
      <c r="J39" s="146"/>
    </row>
    <row r="40" spans="1:13" x14ac:dyDescent="0.25">
      <c r="A40" s="143" t="s">
        <v>156</v>
      </c>
      <c r="B40" s="112"/>
      <c r="C40" s="112"/>
      <c r="D40" s="112"/>
      <c r="E40" s="112"/>
      <c r="F40" s="113"/>
      <c r="G40" s="144"/>
      <c r="H40" s="113"/>
      <c r="I40" s="145">
        <f>SUM(I36:J39)</f>
        <v>151448.06999999998</v>
      </c>
      <c r="J40" s="146"/>
    </row>
    <row r="41" spans="1:13" x14ac:dyDescent="0.25">
      <c r="A41" s="143" t="s">
        <v>157</v>
      </c>
      <c r="B41" s="112"/>
      <c r="C41" s="112"/>
      <c r="D41" s="112"/>
      <c r="E41" s="112"/>
      <c r="F41" s="113"/>
      <c r="G41" s="144"/>
      <c r="H41" s="113"/>
      <c r="I41" s="145">
        <v>0</v>
      </c>
      <c r="J41" s="146"/>
      <c r="M41" s="75"/>
    </row>
    <row r="42" spans="1:13" x14ac:dyDescent="0.25">
      <c r="A42" s="143" t="s">
        <v>158</v>
      </c>
      <c r="B42" s="112"/>
      <c r="C42" s="112"/>
      <c r="D42" s="112"/>
      <c r="E42" s="112"/>
      <c r="F42" s="113"/>
      <c r="G42" s="144"/>
      <c r="H42" s="113"/>
      <c r="I42" s="147">
        <f>I40+I41</f>
        <v>151448.06999999998</v>
      </c>
      <c r="J42" s="146"/>
      <c r="M42" s="75"/>
    </row>
    <row r="43" spans="1:13" x14ac:dyDescent="0.25">
      <c r="A43" s="123" t="s">
        <v>159</v>
      </c>
      <c r="B43" s="120"/>
      <c r="C43" s="120"/>
      <c r="D43" s="120"/>
      <c r="E43" s="120"/>
      <c r="F43" s="120"/>
      <c r="G43" s="120"/>
      <c r="H43" s="120"/>
      <c r="I43" s="120"/>
      <c r="J43" s="120"/>
      <c r="M43" s="75"/>
    </row>
    <row r="44" spans="1:13" x14ac:dyDescent="0.25">
      <c r="A44" s="123" t="s">
        <v>160</v>
      </c>
      <c r="B44" s="120"/>
      <c r="C44" s="120"/>
      <c r="D44" s="120"/>
      <c r="E44" s="120"/>
      <c r="F44" s="120"/>
      <c r="G44" s="120"/>
      <c r="H44" s="120"/>
      <c r="I44" s="120"/>
      <c r="J44" s="120"/>
      <c r="M44" s="75"/>
    </row>
    <row r="45" spans="1:13" x14ac:dyDescent="0.25">
      <c r="A45" s="123" t="s">
        <v>161</v>
      </c>
      <c r="B45" s="120"/>
      <c r="C45" s="120"/>
      <c r="D45" s="120"/>
      <c r="E45" s="120"/>
      <c r="F45" s="120"/>
      <c r="G45" s="120"/>
      <c r="H45" s="120"/>
      <c r="I45" s="120"/>
      <c r="J45" s="120"/>
      <c r="M45" s="75"/>
    </row>
    <row r="46" spans="1:13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M46" s="75"/>
    </row>
    <row r="47" spans="1:13" ht="21.75" customHeight="1" x14ac:dyDescent="0.25">
      <c r="A47" s="140" t="s">
        <v>162</v>
      </c>
      <c r="B47" s="141"/>
      <c r="C47" s="141"/>
      <c r="D47" s="141"/>
      <c r="E47" s="141"/>
      <c r="F47" s="141"/>
      <c r="G47" s="141"/>
      <c r="H47" s="141"/>
      <c r="I47" s="141"/>
      <c r="J47" s="136"/>
    </row>
    <row r="48" spans="1:13" x14ac:dyDescent="0.25">
      <c r="A48" s="68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5">
      <c r="A49" s="68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5">
      <c r="A50" s="68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5">
      <c r="A51" s="68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5">
      <c r="A52" s="68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5">
      <c r="A53" s="68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5">
      <c r="A54" s="68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5">
      <c r="A55" s="68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5">
      <c r="A58" s="68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5">
      <c r="A60" s="68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5">
      <c r="A61" s="68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5">
      <c r="A62" s="68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5">
      <c r="A63" s="68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5">
      <c r="A64" s="68"/>
      <c r="B64" s="69"/>
      <c r="C64" s="69"/>
      <c r="D64" s="69"/>
      <c r="E64" s="69"/>
      <c r="F64" s="69"/>
      <c r="G64" s="69"/>
      <c r="H64" s="69"/>
      <c r="I64" s="69"/>
      <c r="J64" s="69"/>
    </row>
    <row r="65" spans="1:13" x14ac:dyDescent="0.25">
      <c r="A65" s="68"/>
      <c r="B65" s="69"/>
      <c r="C65" s="69"/>
      <c r="D65" s="69"/>
      <c r="E65" s="69"/>
      <c r="F65" s="69"/>
      <c r="G65" s="69"/>
      <c r="H65" s="69"/>
      <c r="I65" s="69"/>
      <c r="J65" s="69"/>
    </row>
    <row r="66" spans="1:13" ht="15.75" x14ac:dyDescent="0.25">
      <c r="A66" s="142" t="s">
        <v>112</v>
      </c>
      <c r="B66" s="142"/>
      <c r="C66" s="142"/>
      <c r="D66" s="142"/>
      <c r="E66" s="142"/>
      <c r="F66" s="142"/>
      <c r="G66" s="142"/>
      <c r="H66" s="142"/>
      <c r="I66" s="142"/>
      <c r="J66" s="142"/>
    </row>
    <row r="67" spans="1:13" x14ac:dyDescent="0.25">
      <c r="A67" s="137" t="s">
        <v>113</v>
      </c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13" x14ac:dyDescent="0.25">
      <c r="A68" s="137" t="s">
        <v>114</v>
      </c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13" x14ac:dyDescent="0.25">
      <c r="A69" s="137" t="s">
        <v>115</v>
      </c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13" x14ac:dyDescent="0.25">
      <c r="A70" s="138" t="s">
        <v>116</v>
      </c>
      <c r="B70" s="138"/>
      <c r="C70" s="138"/>
      <c r="D70" s="138"/>
      <c r="E70" s="138"/>
      <c r="F70" s="138"/>
      <c r="G70" s="138"/>
      <c r="H70" s="138"/>
      <c r="I70" s="138"/>
      <c r="J70" s="138"/>
    </row>
    <row r="71" spans="1:13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</row>
    <row r="72" spans="1:13" x14ac:dyDescent="0.25">
      <c r="A72" s="139" t="s">
        <v>117</v>
      </c>
      <c r="B72" s="120"/>
      <c r="C72" s="120"/>
      <c r="D72" s="120"/>
      <c r="E72" s="120"/>
      <c r="F72" s="120"/>
      <c r="G72" s="120"/>
      <c r="H72" s="120"/>
      <c r="I72" s="120"/>
      <c r="J72" s="120"/>
    </row>
    <row r="73" spans="1:13" x14ac:dyDescent="0.25">
      <c r="A73" s="139" t="s">
        <v>118</v>
      </c>
      <c r="B73" s="120"/>
      <c r="C73" s="120"/>
      <c r="D73" s="120"/>
      <c r="E73" s="120"/>
      <c r="F73" s="120"/>
      <c r="G73" s="120"/>
      <c r="H73" s="120"/>
      <c r="I73" s="120"/>
      <c r="J73" s="120"/>
    </row>
    <row r="74" spans="1:13" x14ac:dyDescent="0.25">
      <c r="A74" s="68"/>
      <c r="B74" s="69"/>
      <c r="C74" s="69"/>
      <c r="D74" s="69"/>
      <c r="E74" s="69"/>
      <c r="F74" s="69"/>
      <c r="G74" s="69"/>
      <c r="H74" s="69"/>
      <c r="I74" s="69"/>
      <c r="J74" s="69"/>
    </row>
    <row r="75" spans="1:13" x14ac:dyDescent="0.25">
      <c r="A75" s="121" t="s">
        <v>163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3" x14ac:dyDescent="0.25">
      <c r="A76" s="133" t="str">
        <f>A19</f>
        <v>ORIGEM DOS RECURSOS (1): Municipal</v>
      </c>
      <c r="B76" s="112"/>
      <c r="C76" s="112"/>
      <c r="D76" s="112"/>
      <c r="E76" s="112"/>
      <c r="F76" s="112"/>
      <c r="G76" s="112"/>
      <c r="H76" s="112"/>
      <c r="I76" s="112"/>
      <c r="J76" s="113"/>
    </row>
    <row r="77" spans="1:13" ht="72.75" x14ac:dyDescent="0.25">
      <c r="A77" s="134" t="s">
        <v>164</v>
      </c>
      <c r="B77" s="113"/>
      <c r="C77" s="135" t="s">
        <v>165</v>
      </c>
      <c r="D77" s="136"/>
      <c r="E77" s="134" t="s">
        <v>166</v>
      </c>
      <c r="F77" s="113"/>
      <c r="G77" s="134" t="s">
        <v>167</v>
      </c>
      <c r="H77" s="113"/>
      <c r="I77" s="70" t="s">
        <v>168</v>
      </c>
      <c r="J77" s="70" t="s">
        <v>169</v>
      </c>
    </row>
    <row r="78" spans="1:13" x14ac:dyDescent="0.25">
      <c r="A78" s="126" t="s">
        <v>170</v>
      </c>
      <c r="B78" s="126"/>
      <c r="C78" s="127">
        <v>6475.93</v>
      </c>
      <c r="D78" s="119"/>
      <c r="E78" s="117">
        <v>0</v>
      </c>
      <c r="F78" s="119"/>
      <c r="G78" s="117">
        <f t="shared" ref="G78:G83" si="0">C78-J78</f>
        <v>6475.93</v>
      </c>
      <c r="H78" s="119"/>
      <c r="I78" s="71">
        <f t="shared" ref="I78:I83" si="1">+E78+G78</f>
        <v>6475.93</v>
      </c>
      <c r="J78" s="71">
        <v>0</v>
      </c>
      <c r="M78" s="1"/>
    </row>
    <row r="79" spans="1:13" x14ac:dyDescent="0.25">
      <c r="A79" s="130" t="s">
        <v>171</v>
      </c>
      <c r="B79" s="130"/>
      <c r="C79" s="127">
        <v>4045.92</v>
      </c>
      <c r="D79" s="119"/>
      <c r="E79" s="117">
        <v>0</v>
      </c>
      <c r="F79" s="119"/>
      <c r="G79" s="117">
        <f t="shared" si="0"/>
        <v>3792</v>
      </c>
      <c r="H79" s="119"/>
      <c r="I79" s="71">
        <f t="shared" si="1"/>
        <v>3792</v>
      </c>
      <c r="J79" s="71">
        <v>253.92</v>
      </c>
      <c r="M79" s="1"/>
    </row>
    <row r="80" spans="1:13" x14ac:dyDescent="0.25">
      <c r="A80" s="131" t="s">
        <v>172</v>
      </c>
      <c r="B80" s="132"/>
      <c r="C80" s="127">
        <v>129987.82</v>
      </c>
      <c r="D80" s="119"/>
      <c r="E80" s="117">
        <v>0</v>
      </c>
      <c r="F80" s="119"/>
      <c r="G80" s="117">
        <f t="shared" si="0"/>
        <v>121207.17000000001</v>
      </c>
      <c r="H80" s="119"/>
      <c r="I80" s="71">
        <f t="shared" si="1"/>
        <v>121207.17000000001</v>
      </c>
      <c r="J80" s="71">
        <v>8780.65</v>
      </c>
      <c r="M80" s="1"/>
    </row>
    <row r="81" spans="1:13" x14ac:dyDescent="0.25">
      <c r="A81" s="126" t="s">
        <v>173</v>
      </c>
      <c r="B81" s="126"/>
      <c r="C81" s="127">
        <v>1519.8</v>
      </c>
      <c r="D81" s="119"/>
      <c r="E81" s="117">
        <v>0</v>
      </c>
      <c r="F81" s="119"/>
      <c r="G81" s="117">
        <f t="shared" si="0"/>
        <v>69.799999999999955</v>
      </c>
      <c r="H81" s="119"/>
      <c r="I81" s="71">
        <f t="shared" si="1"/>
        <v>69.799999999999955</v>
      </c>
      <c r="J81" s="71">
        <v>1450</v>
      </c>
      <c r="M81" s="1"/>
    </row>
    <row r="82" spans="1:13" x14ac:dyDescent="0.25">
      <c r="A82" s="126" t="s">
        <v>174</v>
      </c>
      <c r="B82" s="126"/>
      <c r="C82" s="127">
        <v>16114.29</v>
      </c>
      <c r="D82" s="119"/>
      <c r="E82" s="117">
        <v>0</v>
      </c>
      <c r="F82" s="119"/>
      <c r="G82" s="117">
        <f t="shared" si="0"/>
        <v>10879.29</v>
      </c>
      <c r="H82" s="119"/>
      <c r="I82" s="71">
        <f t="shared" si="1"/>
        <v>10879.29</v>
      </c>
      <c r="J82" s="71">
        <v>5235</v>
      </c>
      <c r="M82" s="1"/>
    </row>
    <row r="83" spans="1:13" x14ac:dyDescent="0.25">
      <c r="A83" s="126" t="s">
        <v>175</v>
      </c>
      <c r="B83" s="126"/>
      <c r="C83" s="127">
        <v>4093.33</v>
      </c>
      <c r="D83" s="119"/>
      <c r="E83" s="117">
        <v>0</v>
      </c>
      <c r="F83" s="119"/>
      <c r="G83" s="117">
        <f t="shared" si="0"/>
        <v>3171.33</v>
      </c>
      <c r="H83" s="119"/>
      <c r="I83" s="71">
        <f t="shared" si="1"/>
        <v>3171.33</v>
      </c>
      <c r="J83" s="71">
        <v>922</v>
      </c>
      <c r="M83" s="1"/>
    </row>
    <row r="84" spans="1:13" x14ac:dyDescent="0.25">
      <c r="A84" s="128" t="s">
        <v>102</v>
      </c>
      <c r="B84" s="129"/>
      <c r="C84" s="127">
        <f>SUM(C78:D83)</f>
        <v>162237.09</v>
      </c>
      <c r="D84" s="119"/>
      <c r="E84" s="117">
        <f>SUM(E78:F83)</f>
        <v>0</v>
      </c>
      <c r="F84" s="119"/>
      <c r="G84" s="117">
        <f>SUM(G78:H83)</f>
        <v>145595.51999999999</v>
      </c>
      <c r="H84" s="119"/>
      <c r="I84" s="71">
        <f>SUM(I78:I83)</f>
        <v>145595.51999999999</v>
      </c>
      <c r="J84" s="71">
        <f>SUM(J78:J83)</f>
        <v>16641.57</v>
      </c>
    </row>
    <row r="85" spans="1:13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</row>
    <row r="86" spans="1:13" x14ac:dyDescent="0.25">
      <c r="A86" s="123" t="s">
        <v>176</v>
      </c>
      <c r="B86" s="120"/>
      <c r="C86" s="120"/>
      <c r="D86" s="120"/>
      <c r="E86" s="120"/>
      <c r="F86" s="120"/>
      <c r="G86" s="120"/>
      <c r="H86" s="120"/>
      <c r="I86" s="120"/>
      <c r="J86" s="120"/>
    </row>
    <row r="87" spans="1:13" x14ac:dyDescent="0.25">
      <c r="A87" s="123" t="s">
        <v>177</v>
      </c>
      <c r="B87" s="120"/>
      <c r="C87" s="120"/>
      <c r="D87" s="120"/>
      <c r="E87" s="120"/>
      <c r="F87" s="120"/>
      <c r="G87" s="120"/>
      <c r="H87" s="120"/>
      <c r="I87" s="120"/>
      <c r="J87" s="120"/>
    </row>
    <row r="88" spans="1:13" x14ac:dyDescent="0.25">
      <c r="A88" s="123" t="s">
        <v>178</v>
      </c>
      <c r="B88" s="120"/>
      <c r="C88" s="120"/>
      <c r="D88" s="120"/>
      <c r="E88" s="120"/>
      <c r="F88" s="120"/>
      <c r="G88" s="120"/>
      <c r="H88" s="120"/>
      <c r="I88" s="120"/>
      <c r="J88" s="120"/>
    </row>
    <row r="89" spans="1:13" x14ac:dyDescent="0.25">
      <c r="A89" s="123" t="s">
        <v>179</v>
      </c>
      <c r="B89" s="120"/>
      <c r="C89" s="120"/>
      <c r="D89" s="120"/>
      <c r="E89" s="120"/>
      <c r="F89" s="120"/>
      <c r="G89" s="120"/>
      <c r="H89" s="120"/>
      <c r="I89" s="120"/>
      <c r="J89" s="120"/>
    </row>
    <row r="90" spans="1:13" ht="23.25" customHeight="1" x14ac:dyDescent="0.25">
      <c r="A90" s="124" t="s">
        <v>180</v>
      </c>
      <c r="B90" s="125"/>
      <c r="C90" s="125"/>
      <c r="D90" s="125"/>
      <c r="E90" s="125"/>
      <c r="F90" s="125"/>
      <c r="G90" s="125"/>
      <c r="H90" s="125"/>
      <c r="I90" s="125"/>
      <c r="J90" s="125"/>
    </row>
    <row r="91" spans="1:13" x14ac:dyDescent="0.25">
      <c r="A91" s="123" t="s">
        <v>181</v>
      </c>
      <c r="B91" s="120"/>
      <c r="C91" s="120"/>
      <c r="D91" s="120"/>
      <c r="E91" s="120"/>
      <c r="F91" s="120"/>
      <c r="G91" s="120"/>
      <c r="H91" s="120"/>
      <c r="I91" s="120"/>
      <c r="J91" s="120"/>
    </row>
    <row r="92" spans="1:13" x14ac:dyDescent="0.25">
      <c r="A92" s="120"/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3" x14ac:dyDescent="0.25">
      <c r="A93" s="121" t="s">
        <v>182</v>
      </c>
      <c r="B93" s="112"/>
      <c r="C93" s="112"/>
      <c r="D93" s="112"/>
      <c r="E93" s="112"/>
      <c r="F93" s="112"/>
      <c r="G93" s="112"/>
      <c r="H93" s="112"/>
      <c r="I93" s="112"/>
      <c r="J93" s="113"/>
    </row>
    <row r="94" spans="1:13" x14ac:dyDescent="0.25">
      <c r="A94" s="111" t="s">
        <v>183</v>
      </c>
      <c r="B94" s="112"/>
      <c r="C94" s="112"/>
      <c r="D94" s="112"/>
      <c r="E94" s="112"/>
      <c r="F94" s="112"/>
      <c r="G94" s="113"/>
      <c r="H94" s="114">
        <f>I42</f>
        <v>151448.06999999998</v>
      </c>
      <c r="I94" s="115"/>
      <c r="J94" s="116"/>
    </row>
    <row r="95" spans="1:13" x14ac:dyDescent="0.25">
      <c r="A95" s="111" t="s">
        <v>184</v>
      </c>
      <c r="B95" s="112"/>
      <c r="C95" s="112"/>
      <c r="D95" s="112"/>
      <c r="E95" s="112"/>
      <c r="F95" s="112"/>
      <c r="G95" s="113"/>
      <c r="H95" s="122">
        <f>I84</f>
        <v>145595.51999999999</v>
      </c>
      <c r="I95" s="115"/>
      <c r="J95" s="116"/>
    </row>
    <row r="96" spans="1:13" x14ac:dyDescent="0.25">
      <c r="A96" s="111" t="s">
        <v>185</v>
      </c>
      <c r="B96" s="112"/>
      <c r="C96" s="112"/>
      <c r="D96" s="112"/>
      <c r="E96" s="112"/>
      <c r="F96" s="112"/>
      <c r="G96" s="113"/>
      <c r="H96" s="114">
        <f>I40-H95-I41</f>
        <v>5852.5499999999884</v>
      </c>
      <c r="I96" s="115"/>
      <c r="J96" s="116"/>
    </row>
    <row r="97" spans="1:10" x14ac:dyDescent="0.25">
      <c r="A97" s="111" t="s">
        <v>186</v>
      </c>
      <c r="B97" s="112"/>
      <c r="C97" s="112"/>
      <c r="D97" s="112"/>
      <c r="E97" s="112"/>
      <c r="F97" s="112"/>
      <c r="G97" s="113"/>
      <c r="H97" s="117">
        <v>0</v>
      </c>
      <c r="I97" s="118"/>
      <c r="J97" s="119"/>
    </row>
    <row r="98" spans="1:10" x14ac:dyDescent="0.25">
      <c r="A98" s="111" t="s">
        <v>187</v>
      </c>
      <c r="B98" s="112"/>
      <c r="C98" s="112"/>
      <c r="D98" s="112"/>
      <c r="E98" s="112"/>
      <c r="F98" s="112"/>
      <c r="G98" s="113"/>
      <c r="H98" s="114">
        <f>H96-H97</f>
        <v>5852.5499999999884</v>
      </c>
      <c r="I98" s="115"/>
      <c r="J98" s="116"/>
    </row>
    <row r="99" spans="1:10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</row>
    <row r="100" spans="1:10" x14ac:dyDescent="0.25">
      <c r="A100" s="105" t="s">
        <v>188</v>
      </c>
      <c r="B100" s="106"/>
      <c r="C100" s="106"/>
      <c r="D100" s="106"/>
      <c r="E100" s="106"/>
      <c r="F100" s="106"/>
      <c r="G100" s="106"/>
      <c r="H100" s="106"/>
      <c r="I100" s="106"/>
      <c r="J100" s="107"/>
    </row>
    <row r="101" spans="1:10" ht="12" customHeight="1" x14ac:dyDescent="0.25">
      <c r="A101" s="108"/>
      <c r="B101" s="109"/>
      <c r="C101" s="109"/>
      <c r="D101" s="109"/>
      <c r="E101" s="109"/>
      <c r="F101" s="109"/>
      <c r="G101" s="109"/>
      <c r="H101" s="109"/>
      <c r="I101" s="109"/>
      <c r="J101" s="110"/>
    </row>
    <row r="102" spans="1:10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</row>
    <row r="103" spans="1:10" x14ac:dyDescent="0.25">
      <c r="A103" s="72"/>
      <c r="B103" s="72" t="s">
        <v>191</v>
      </c>
      <c r="C103" s="72"/>
      <c r="D103" s="72"/>
      <c r="E103" s="72"/>
      <c r="F103" s="72"/>
      <c r="G103" s="72"/>
      <c r="H103" s="72"/>
      <c r="I103" s="72"/>
      <c r="J103" s="65"/>
    </row>
    <row r="104" spans="1:10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65"/>
    </row>
    <row r="105" spans="1:10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65"/>
    </row>
    <row r="106" spans="1:10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65"/>
    </row>
    <row r="107" spans="1:10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65"/>
    </row>
    <row r="108" spans="1:10" x14ac:dyDescent="0.25">
      <c r="A108" s="72"/>
      <c r="B108" s="73" t="s">
        <v>103</v>
      </c>
      <c r="C108" s="72"/>
      <c r="D108" s="72"/>
      <c r="E108" s="72"/>
      <c r="F108" s="72"/>
      <c r="G108" s="72"/>
      <c r="H108" s="59" t="s">
        <v>104</v>
      </c>
      <c r="J108" s="31"/>
    </row>
    <row r="109" spans="1:10" x14ac:dyDescent="0.25">
      <c r="A109" s="72"/>
      <c r="B109" s="72" t="s">
        <v>105</v>
      </c>
      <c r="C109" s="72"/>
      <c r="D109" s="72"/>
      <c r="E109" s="72"/>
      <c r="F109" s="72"/>
      <c r="G109" s="72"/>
      <c r="H109" s="61" t="s">
        <v>106</v>
      </c>
      <c r="J109" s="31"/>
    </row>
    <row r="110" spans="1:10" x14ac:dyDescent="0.25">
      <c r="B110" s="74" t="s">
        <v>107</v>
      </c>
      <c r="H110" s="61" t="s">
        <v>108</v>
      </c>
      <c r="J110" s="31"/>
    </row>
  </sheetData>
  <mergeCells count="159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topLeftCell="A97" workbookViewId="0">
      <selection activeCell="B122" sqref="B122"/>
    </sheetView>
  </sheetViews>
  <sheetFormatPr defaultRowHeight="15" x14ac:dyDescent="0.25"/>
  <cols>
    <col min="1" max="1" width="11" style="3" bestFit="1" customWidth="1"/>
    <col min="2" max="2" width="71.140625" style="3" customWidth="1"/>
    <col min="3" max="3" width="10.42578125" style="4" bestFit="1" customWidth="1"/>
    <col min="4" max="4" width="10.42578125" style="4" customWidth="1"/>
    <col min="5" max="5" width="11.28515625" style="4" customWidth="1"/>
    <col min="6" max="16384" width="9.140625" style="3"/>
  </cols>
  <sheetData>
    <row r="1" spans="1:5" x14ac:dyDescent="0.25">
      <c r="A1" s="6" t="s">
        <v>34</v>
      </c>
      <c r="B1" s="7"/>
      <c r="C1" s="6"/>
      <c r="D1" s="8"/>
      <c r="E1" s="9"/>
    </row>
    <row r="2" spans="1:5" x14ac:dyDescent="0.25">
      <c r="A2" s="10"/>
      <c r="B2" s="11"/>
      <c r="C2" s="12"/>
      <c r="D2" s="13"/>
      <c r="E2" s="9"/>
    </row>
    <row r="3" spans="1:5" x14ac:dyDescent="0.25">
      <c r="A3" s="6" t="s">
        <v>53</v>
      </c>
      <c r="B3" s="7"/>
      <c r="C3" s="6"/>
      <c r="D3" s="8"/>
      <c r="E3" s="9"/>
    </row>
    <row r="4" spans="1:5" x14ac:dyDescent="0.25">
      <c r="A4" s="6" t="s">
        <v>55</v>
      </c>
      <c r="B4" s="7"/>
      <c r="C4" s="6"/>
      <c r="D4" s="8"/>
      <c r="E4" s="9"/>
    </row>
    <row r="5" spans="1:5" x14ac:dyDescent="0.25">
      <c r="A5" s="10"/>
      <c r="B5" s="11"/>
      <c r="C5" s="12"/>
      <c r="D5" s="13"/>
      <c r="E5" s="9"/>
    </row>
    <row r="6" spans="1:5" x14ac:dyDescent="0.25">
      <c r="A6" s="14" t="s">
        <v>35</v>
      </c>
      <c r="B6" s="15"/>
      <c r="C6" s="12"/>
      <c r="D6" s="13"/>
      <c r="E6" s="16" t="s">
        <v>36</v>
      </c>
    </row>
    <row r="7" spans="1:5" x14ac:dyDescent="0.25">
      <c r="A7" s="14" t="s">
        <v>37</v>
      </c>
      <c r="B7" s="11"/>
      <c r="C7" s="12"/>
      <c r="D7" s="13"/>
      <c r="E7" s="16" t="s">
        <v>38</v>
      </c>
    </row>
    <row r="8" spans="1:5" x14ac:dyDescent="0.25">
      <c r="A8" s="14" t="s">
        <v>39</v>
      </c>
      <c r="B8" s="11"/>
      <c r="C8" s="12"/>
      <c r="D8" s="13"/>
      <c r="E8" s="16" t="s">
        <v>40</v>
      </c>
    </row>
    <row r="9" spans="1:5" x14ac:dyDescent="0.25">
      <c r="A9" s="17" t="s">
        <v>41</v>
      </c>
      <c r="B9" s="11"/>
      <c r="C9" s="9"/>
      <c r="D9" s="13"/>
      <c r="E9" s="16" t="s">
        <v>42</v>
      </c>
    </row>
    <row r="10" spans="1:5" x14ac:dyDescent="0.25">
      <c r="A10" s="14" t="s">
        <v>43</v>
      </c>
      <c r="B10" s="15"/>
      <c r="C10" s="9"/>
      <c r="D10" s="13"/>
      <c r="E10" s="18" t="s">
        <v>44</v>
      </c>
    </row>
    <row r="11" spans="1:5" x14ac:dyDescent="0.25">
      <c r="A11" s="14" t="s">
        <v>45</v>
      </c>
      <c r="B11" s="15"/>
      <c r="C11" s="9"/>
      <c r="D11" s="13"/>
      <c r="E11" s="19" t="s">
        <v>46</v>
      </c>
    </row>
    <row r="12" spans="1:5" x14ac:dyDescent="0.25">
      <c r="A12" s="20" t="s">
        <v>47</v>
      </c>
      <c r="B12" s="21"/>
      <c r="C12" s="22"/>
      <c r="D12" s="23"/>
      <c r="E12" s="21"/>
    </row>
    <row r="13" spans="1:5" x14ac:dyDescent="0.25">
      <c r="A13" s="24" t="s">
        <v>48</v>
      </c>
      <c r="B13" s="25" t="s">
        <v>49</v>
      </c>
      <c r="C13" s="25" t="s">
        <v>50</v>
      </c>
      <c r="D13" s="26" t="s">
        <v>51</v>
      </c>
      <c r="E13" s="25" t="s">
        <v>52</v>
      </c>
    </row>
    <row r="14" spans="1:5" customFormat="1" x14ac:dyDescent="0.25">
      <c r="A14" s="27"/>
      <c r="B14" s="28" t="s">
        <v>54</v>
      </c>
      <c r="C14" s="29"/>
      <c r="D14" s="29"/>
      <c r="E14" s="30">
        <v>0</v>
      </c>
    </row>
    <row r="15" spans="1:5" customFormat="1" x14ac:dyDescent="0.25">
      <c r="A15" s="32">
        <v>44946</v>
      </c>
      <c r="B15" s="28" t="s">
        <v>56</v>
      </c>
      <c r="C15" s="29">
        <v>0</v>
      </c>
      <c r="D15" s="29">
        <v>150000</v>
      </c>
      <c r="E15" s="30">
        <f t="shared" ref="E15:E58" si="0">E14+D15-C15</f>
        <v>150000</v>
      </c>
    </row>
    <row r="16" spans="1:5" x14ac:dyDescent="0.25">
      <c r="A16" s="41">
        <v>44951</v>
      </c>
      <c r="B16" s="42" t="s">
        <v>252</v>
      </c>
      <c r="C16" s="43">
        <v>8848.0499999999993</v>
      </c>
      <c r="D16" s="43">
        <v>0</v>
      </c>
      <c r="E16" s="30">
        <f t="shared" si="0"/>
        <v>141151.95000000001</v>
      </c>
    </row>
    <row r="17" spans="1:5" x14ac:dyDescent="0.25">
      <c r="A17" s="41">
        <v>44951</v>
      </c>
      <c r="B17" s="42" t="s">
        <v>57</v>
      </c>
      <c r="C17" s="43">
        <v>4496.88</v>
      </c>
      <c r="D17" s="43">
        <v>0</v>
      </c>
      <c r="E17" s="30">
        <f t="shared" si="0"/>
        <v>136655.07</v>
      </c>
    </row>
    <row r="18" spans="1:5" x14ac:dyDescent="0.25">
      <c r="A18" s="41">
        <v>44951</v>
      </c>
      <c r="B18" s="42" t="s">
        <v>58</v>
      </c>
      <c r="C18" s="43">
        <v>71.5</v>
      </c>
      <c r="D18" s="43">
        <v>0</v>
      </c>
      <c r="E18" s="30">
        <f t="shared" si="0"/>
        <v>136583.57</v>
      </c>
    </row>
    <row r="19" spans="1:5" x14ac:dyDescent="0.25">
      <c r="A19" s="41">
        <v>44951</v>
      </c>
      <c r="B19" s="42" t="s">
        <v>59</v>
      </c>
      <c r="C19" s="43">
        <v>33</v>
      </c>
      <c r="D19" s="43">
        <v>0</v>
      </c>
      <c r="E19" s="30">
        <f t="shared" si="0"/>
        <v>136550.57</v>
      </c>
    </row>
    <row r="20" spans="1:5" x14ac:dyDescent="0.25">
      <c r="A20" s="41">
        <v>44951</v>
      </c>
      <c r="B20" s="42" t="s">
        <v>60</v>
      </c>
      <c r="C20" s="43">
        <v>346.08</v>
      </c>
      <c r="D20" s="43">
        <v>0</v>
      </c>
      <c r="E20" s="30">
        <f t="shared" si="0"/>
        <v>136204.49000000002</v>
      </c>
    </row>
    <row r="21" spans="1:5" x14ac:dyDescent="0.25">
      <c r="A21" s="41">
        <v>44951</v>
      </c>
      <c r="B21" s="42" t="s">
        <v>61</v>
      </c>
      <c r="C21" s="43">
        <v>250</v>
      </c>
      <c r="D21" s="43">
        <v>0</v>
      </c>
      <c r="E21" s="30">
        <f t="shared" si="0"/>
        <v>135954.49000000002</v>
      </c>
    </row>
    <row r="22" spans="1:5" x14ac:dyDescent="0.25">
      <c r="A22" s="41">
        <v>44951</v>
      </c>
      <c r="B22" s="42" t="s">
        <v>62</v>
      </c>
      <c r="C22" s="43">
        <v>1172.05</v>
      </c>
      <c r="D22" s="43">
        <v>0</v>
      </c>
      <c r="E22" s="30">
        <f t="shared" si="0"/>
        <v>134782.44000000003</v>
      </c>
    </row>
    <row r="23" spans="1:5" x14ac:dyDescent="0.25">
      <c r="A23" s="41">
        <v>44951</v>
      </c>
      <c r="B23" s="42" t="s">
        <v>63</v>
      </c>
      <c r="C23" s="43">
        <v>5716.52</v>
      </c>
      <c r="D23" s="43">
        <v>0</v>
      </c>
      <c r="E23" s="30">
        <f t="shared" si="0"/>
        <v>129065.92000000003</v>
      </c>
    </row>
    <row r="24" spans="1:5" x14ac:dyDescent="0.25">
      <c r="A24" s="41">
        <v>44951</v>
      </c>
      <c r="B24" s="42" t="s">
        <v>64</v>
      </c>
      <c r="C24" s="43">
        <v>240</v>
      </c>
      <c r="D24" s="43">
        <v>0</v>
      </c>
      <c r="E24" s="30">
        <f t="shared" si="0"/>
        <v>128825.92000000003</v>
      </c>
    </row>
    <row r="25" spans="1:5" x14ac:dyDescent="0.25">
      <c r="A25" s="41">
        <v>44951</v>
      </c>
      <c r="B25" s="42" t="s">
        <v>65</v>
      </c>
      <c r="C25" s="43">
        <v>346.13</v>
      </c>
      <c r="D25" s="43">
        <v>0</v>
      </c>
      <c r="E25" s="30">
        <f t="shared" si="0"/>
        <v>128479.79000000002</v>
      </c>
    </row>
    <row r="26" spans="1:5" x14ac:dyDescent="0.25">
      <c r="A26" s="41">
        <v>44951</v>
      </c>
      <c r="B26" s="42" t="s">
        <v>66</v>
      </c>
      <c r="C26" s="43">
        <v>78.05</v>
      </c>
      <c r="D26" s="43">
        <v>0</v>
      </c>
      <c r="E26" s="30">
        <f t="shared" si="0"/>
        <v>128401.74000000002</v>
      </c>
    </row>
    <row r="27" spans="1:5" x14ac:dyDescent="0.25">
      <c r="A27" s="41">
        <v>44951</v>
      </c>
      <c r="B27" s="42" t="s">
        <v>67</v>
      </c>
      <c r="C27" s="43">
        <v>840</v>
      </c>
      <c r="D27" s="43">
        <v>0</v>
      </c>
      <c r="E27" s="30">
        <f t="shared" si="0"/>
        <v>127561.74000000002</v>
      </c>
    </row>
    <row r="28" spans="1:5" x14ac:dyDescent="0.25">
      <c r="A28" s="41">
        <v>44951</v>
      </c>
      <c r="B28" s="42" t="s">
        <v>68</v>
      </c>
      <c r="C28" s="43">
        <v>980</v>
      </c>
      <c r="D28" s="43">
        <v>0</v>
      </c>
      <c r="E28" s="30">
        <f t="shared" si="0"/>
        <v>126581.74000000002</v>
      </c>
    </row>
    <row r="29" spans="1:5" x14ac:dyDescent="0.25">
      <c r="A29" s="41">
        <v>44951</v>
      </c>
      <c r="B29" s="42" t="s">
        <v>69</v>
      </c>
      <c r="C29" s="43">
        <v>73.099999999999994</v>
      </c>
      <c r="D29" s="43">
        <v>0</v>
      </c>
      <c r="E29" s="30">
        <f t="shared" si="0"/>
        <v>126508.64000000001</v>
      </c>
    </row>
    <row r="30" spans="1:5" x14ac:dyDescent="0.25">
      <c r="A30" s="41">
        <v>44951</v>
      </c>
      <c r="B30" s="42" t="s">
        <v>70</v>
      </c>
      <c r="C30" s="43">
        <v>206.1</v>
      </c>
      <c r="D30" s="43">
        <v>0</v>
      </c>
      <c r="E30" s="30">
        <f t="shared" si="0"/>
        <v>126302.54000000001</v>
      </c>
    </row>
    <row r="31" spans="1:5" x14ac:dyDescent="0.25">
      <c r="A31" s="41">
        <v>44951</v>
      </c>
      <c r="B31" s="42" t="s">
        <v>71</v>
      </c>
      <c r="C31" s="43">
        <v>185</v>
      </c>
      <c r="D31" s="43">
        <v>0</v>
      </c>
      <c r="E31" s="30">
        <f t="shared" si="0"/>
        <v>126117.54000000001</v>
      </c>
    </row>
    <row r="32" spans="1:5" x14ac:dyDescent="0.25">
      <c r="A32" s="41">
        <v>44951</v>
      </c>
      <c r="B32" s="42" t="s">
        <v>72</v>
      </c>
      <c r="C32" s="43">
        <v>506.16</v>
      </c>
      <c r="D32" s="43">
        <v>0</v>
      </c>
      <c r="E32" s="30">
        <f t="shared" si="0"/>
        <v>125611.38</v>
      </c>
    </row>
    <row r="33" spans="1:5" x14ac:dyDescent="0.25">
      <c r="A33" s="41">
        <v>44951</v>
      </c>
      <c r="B33" s="42" t="s">
        <v>73</v>
      </c>
      <c r="C33" s="43">
        <v>96.72</v>
      </c>
      <c r="D33" s="43">
        <v>0</v>
      </c>
      <c r="E33" s="30">
        <f t="shared" si="0"/>
        <v>125514.66</v>
      </c>
    </row>
    <row r="34" spans="1:5" x14ac:dyDescent="0.25">
      <c r="A34" s="41">
        <v>44951</v>
      </c>
      <c r="B34" s="42" t="s">
        <v>74</v>
      </c>
      <c r="C34" s="43">
        <v>285.66000000000003</v>
      </c>
      <c r="D34" s="43">
        <v>0</v>
      </c>
      <c r="E34" s="30">
        <f t="shared" si="0"/>
        <v>125229</v>
      </c>
    </row>
    <row r="35" spans="1:5" x14ac:dyDescent="0.25">
      <c r="A35" s="41">
        <v>44951</v>
      </c>
      <c r="B35" s="42" t="s">
        <v>75</v>
      </c>
      <c r="C35" s="43">
        <v>2852.77</v>
      </c>
      <c r="D35" s="43">
        <v>0</v>
      </c>
      <c r="E35" s="30">
        <f t="shared" si="0"/>
        <v>122376.23</v>
      </c>
    </row>
    <row r="36" spans="1:5" x14ac:dyDescent="0.25">
      <c r="A36" s="41">
        <v>44951</v>
      </c>
      <c r="B36" s="42" t="s">
        <v>76</v>
      </c>
      <c r="C36" s="43">
        <v>139.22999999999999</v>
      </c>
      <c r="D36" s="43">
        <v>0</v>
      </c>
      <c r="E36" s="30">
        <f t="shared" si="0"/>
        <v>122237</v>
      </c>
    </row>
    <row r="37" spans="1:5" x14ac:dyDescent="0.25">
      <c r="A37" s="41">
        <v>44951</v>
      </c>
      <c r="B37" s="42" t="s">
        <v>77</v>
      </c>
      <c r="C37" s="43">
        <v>500</v>
      </c>
      <c r="D37" s="43">
        <v>0</v>
      </c>
      <c r="E37" s="30">
        <f t="shared" si="0"/>
        <v>121737</v>
      </c>
    </row>
    <row r="38" spans="1:5" s="104" customFormat="1" x14ac:dyDescent="0.25">
      <c r="A38" s="46">
        <v>44951</v>
      </c>
      <c r="B38" s="102" t="s">
        <v>78</v>
      </c>
      <c r="C38" s="103">
        <v>42.12</v>
      </c>
      <c r="D38" s="103">
        <v>0</v>
      </c>
      <c r="E38" s="30">
        <f t="shared" si="0"/>
        <v>121694.88</v>
      </c>
    </row>
    <row r="39" spans="1:5" x14ac:dyDescent="0.25">
      <c r="A39" s="41">
        <v>44951</v>
      </c>
      <c r="B39" s="42" t="s">
        <v>79</v>
      </c>
      <c r="C39" s="43">
        <v>182.75</v>
      </c>
      <c r="D39" s="43">
        <v>0</v>
      </c>
      <c r="E39" s="30">
        <f t="shared" si="0"/>
        <v>121512.13</v>
      </c>
    </row>
    <row r="40" spans="1:5" x14ac:dyDescent="0.25">
      <c r="A40" s="41">
        <v>44951</v>
      </c>
      <c r="B40" s="42" t="s">
        <v>80</v>
      </c>
      <c r="C40" s="43">
        <v>158.57</v>
      </c>
      <c r="D40" s="43">
        <v>0</v>
      </c>
      <c r="E40" s="30">
        <f t="shared" si="0"/>
        <v>121353.56</v>
      </c>
    </row>
    <row r="41" spans="1:5" x14ac:dyDescent="0.25">
      <c r="A41" s="41">
        <v>44951</v>
      </c>
      <c r="B41" s="42" t="s">
        <v>81</v>
      </c>
      <c r="C41" s="43">
        <v>110.6</v>
      </c>
      <c r="D41" s="43">
        <v>0</v>
      </c>
      <c r="E41" s="30">
        <f t="shared" si="0"/>
        <v>121242.95999999999</v>
      </c>
    </row>
    <row r="42" spans="1:5" x14ac:dyDescent="0.25">
      <c r="A42" s="41">
        <v>44951</v>
      </c>
      <c r="B42" s="42" t="s">
        <v>82</v>
      </c>
      <c r="C42" s="43">
        <v>35</v>
      </c>
      <c r="D42" s="43">
        <v>0</v>
      </c>
      <c r="E42" s="30">
        <f t="shared" si="0"/>
        <v>121207.95999999999</v>
      </c>
    </row>
    <row r="43" spans="1:5" x14ac:dyDescent="0.25">
      <c r="A43" s="41">
        <v>44951</v>
      </c>
      <c r="B43" s="42" t="s">
        <v>83</v>
      </c>
      <c r="C43" s="43">
        <v>69.8</v>
      </c>
      <c r="D43" s="43">
        <v>0</v>
      </c>
      <c r="E43" s="30">
        <f t="shared" si="0"/>
        <v>121138.15999999999</v>
      </c>
    </row>
    <row r="44" spans="1:5" x14ac:dyDescent="0.25">
      <c r="A44" s="41">
        <v>44951</v>
      </c>
      <c r="B44" s="42" t="s">
        <v>84</v>
      </c>
      <c r="C44" s="43">
        <v>777.7</v>
      </c>
      <c r="D44" s="43">
        <v>0</v>
      </c>
      <c r="E44" s="30">
        <f t="shared" si="0"/>
        <v>120360.45999999999</v>
      </c>
    </row>
    <row r="45" spans="1:5" x14ac:dyDescent="0.25">
      <c r="A45" s="41">
        <v>44951</v>
      </c>
      <c r="B45" s="42" t="s">
        <v>85</v>
      </c>
      <c r="C45" s="43">
        <v>22.35</v>
      </c>
      <c r="D45" s="43">
        <v>0</v>
      </c>
      <c r="E45" s="30">
        <f t="shared" si="0"/>
        <v>120338.10999999999</v>
      </c>
    </row>
    <row r="46" spans="1:5" x14ac:dyDescent="0.25">
      <c r="A46" s="41">
        <v>44951</v>
      </c>
      <c r="B46" s="42" t="s">
        <v>86</v>
      </c>
      <c r="C46" s="43">
        <v>151.30000000000001</v>
      </c>
      <c r="D46" s="43">
        <v>0</v>
      </c>
      <c r="E46" s="30">
        <f t="shared" si="0"/>
        <v>120186.80999999998</v>
      </c>
    </row>
    <row r="47" spans="1:5" x14ac:dyDescent="0.25">
      <c r="A47" s="41">
        <v>44951</v>
      </c>
      <c r="B47" s="42" t="s">
        <v>87</v>
      </c>
      <c r="C47" s="43">
        <v>2183.52</v>
      </c>
      <c r="D47" s="43">
        <v>0</v>
      </c>
      <c r="E47" s="30">
        <f t="shared" si="0"/>
        <v>118003.28999999998</v>
      </c>
    </row>
    <row r="48" spans="1:5" x14ac:dyDescent="0.25">
      <c r="A48" s="41">
        <v>44951</v>
      </c>
      <c r="B48" s="42" t="s">
        <v>88</v>
      </c>
      <c r="C48" s="43">
        <v>384</v>
      </c>
      <c r="D48" s="43">
        <v>0</v>
      </c>
      <c r="E48" s="30">
        <f t="shared" si="0"/>
        <v>117619.28999999998</v>
      </c>
    </row>
    <row r="49" spans="1:5" x14ac:dyDescent="0.25">
      <c r="A49" s="41">
        <v>44951</v>
      </c>
      <c r="B49" s="42" t="s">
        <v>89</v>
      </c>
      <c r="C49" s="43">
        <v>78.05</v>
      </c>
      <c r="D49" s="43">
        <v>0</v>
      </c>
      <c r="E49" s="30">
        <f t="shared" si="0"/>
        <v>117541.23999999998</v>
      </c>
    </row>
    <row r="50" spans="1:5" x14ac:dyDescent="0.25">
      <c r="A50" s="41">
        <v>44951</v>
      </c>
      <c r="B50" s="42" t="s">
        <v>90</v>
      </c>
      <c r="C50" s="43">
        <v>148.52000000000001</v>
      </c>
      <c r="D50" s="43">
        <v>0</v>
      </c>
      <c r="E50" s="30">
        <f t="shared" si="0"/>
        <v>117392.71999999997</v>
      </c>
    </row>
    <row r="51" spans="1:5" x14ac:dyDescent="0.25">
      <c r="A51" s="41">
        <v>44951</v>
      </c>
      <c r="B51" s="42" t="s">
        <v>91</v>
      </c>
      <c r="C51" s="43">
        <v>106.5</v>
      </c>
      <c r="D51" s="43">
        <v>0</v>
      </c>
      <c r="E51" s="30">
        <f t="shared" si="0"/>
        <v>117286.21999999997</v>
      </c>
    </row>
    <row r="52" spans="1:5" x14ac:dyDescent="0.25">
      <c r="A52" s="41">
        <v>44951</v>
      </c>
      <c r="B52" s="42" t="s">
        <v>92</v>
      </c>
      <c r="C52" s="43">
        <v>28.2</v>
      </c>
      <c r="D52" s="43">
        <v>0</v>
      </c>
      <c r="E52" s="30">
        <f t="shared" si="0"/>
        <v>117258.01999999997</v>
      </c>
    </row>
    <row r="53" spans="1:5" s="76" customFormat="1" x14ac:dyDescent="0.25">
      <c r="A53" s="44">
        <v>44952</v>
      </c>
      <c r="B53" s="45" t="s">
        <v>111</v>
      </c>
      <c r="C53" s="43">
        <v>0</v>
      </c>
      <c r="D53" s="43">
        <v>1247.02</v>
      </c>
      <c r="E53" s="30">
        <f t="shared" si="0"/>
        <v>118505.03999999998</v>
      </c>
    </row>
    <row r="54" spans="1:5" customFormat="1" x14ac:dyDescent="0.25">
      <c r="A54" s="44">
        <v>44952</v>
      </c>
      <c r="B54" s="38" t="s">
        <v>93</v>
      </c>
      <c r="C54" s="39">
        <v>110580.66</v>
      </c>
      <c r="D54" s="39">
        <v>0</v>
      </c>
      <c r="E54" s="30">
        <f t="shared" si="0"/>
        <v>7924.3799999999756</v>
      </c>
    </row>
    <row r="55" spans="1:5" x14ac:dyDescent="0.25">
      <c r="A55" s="41">
        <v>44953</v>
      </c>
      <c r="B55" s="42" t="s">
        <v>94</v>
      </c>
      <c r="C55" s="43">
        <v>700</v>
      </c>
      <c r="D55" s="43">
        <v>0</v>
      </c>
      <c r="E55" s="30">
        <f t="shared" si="0"/>
        <v>7224.3799999999756</v>
      </c>
    </row>
    <row r="56" spans="1:5" x14ac:dyDescent="0.25">
      <c r="A56" s="41">
        <v>44956</v>
      </c>
      <c r="B56" s="42" t="s">
        <v>253</v>
      </c>
      <c r="C56" s="43">
        <v>1615</v>
      </c>
      <c r="D56" s="43">
        <v>0</v>
      </c>
      <c r="E56" s="30">
        <f t="shared" si="0"/>
        <v>5609.3799999999756</v>
      </c>
    </row>
    <row r="57" spans="1:5" customFormat="1" x14ac:dyDescent="0.25">
      <c r="A57" s="41">
        <v>44957</v>
      </c>
      <c r="B57" s="38" t="s">
        <v>265</v>
      </c>
      <c r="C57" s="39">
        <v>0</v>
      </c>
      <c r="D57" s="39">
        <v>201.05</v>
      </c>
      <c r="E57" s="30">
        <f t="shared" si="0"/>
        <v>5810.4299999999757</v>
      </c>
    </row>
    <row r="58" spans="1:5" customFormat="1" x14ac:dyDescent="0.25">
      <c r="A58" s="46"/>
      <c r="B58" s="38" t="s">
        <v>95</v>
      </c>
      <c r="C58" s="39"/>
      <c r="D58" s="39"/>
      <c r="E58" s="30">
        <f t="shared" si="0"/>
        <v>5810.4299999999757</v>
      </c>
    </row>
    <row r="59" spans="1:5" s="76" customFormat="1" ht="30" x14ac:dyDescent="0.25">
      <c r="A59" s="33"/>
      <c r="B59" s="101" t="s">
        <v>264</v>
      </c>
      <c r="C59" s="4"/>
      <c r="D59" s="4"/>
      <c r="E59" s="4"/>
    </row>
    <row r="60" spans="1:5" s="76" customFormat="1" x14ac:dyDescent="0.25">
      <c r="A60" s="33"/>
      <c r="B60" s="37"/>
      <c r="C60" s="4"/>
      <c r="D60" s="4"/>
      <c r="E60" s="4"/>
    </row>
    <row r="61" spans="1:5" s="76" customFormat="1" ht="15.75" thickBot="1" x14ac:dyDescent="0.3">
      <c r="A61" s="33"/>
      <c r="B61" s="37"/>
      <c r="C61" s="4"/>
      <c r="D61" s="4"/>
      <c r="E61" s="4"/>
    </row>
    <row r="62" spans="1:5" customFormat="1" ht="15.75" thickBot="1" x14ac:dyDescent="0.3">
      <c r="B62" s="47" t="s">
        <v>190</v>
      </c>
      <c r="C62" s="48">
        <v>44927</v>
      </c>
      <c r="D62" s="40"/>
      <c r="E62" s="49"/>
    </row>
    <row r="63" spans="1:5" customFormat="1" x14ac:dyDescent="0.25">
      <c r="B63" s="50" t="s">
        <v>96</v>
      </c>
      <c r="C63" s="51">
        <v>1767.19</v>
      </c>
      <c r="D63" s="40"/>
      <c r="E63" s="49"/>
    </row>
    <row r="64" spans="1:5" customFormat="1" x14ac:dyDescent="0.25">
      <c r="B64" s="52" t="s">
        <v>4</v>
      </c>
      <c r="C64" s="53">
        <v>4225.9799999999996</v>
      </c>
      <c r="D64" s="40"/>
      <c r="E64" s="49"/>
    </row>
    <row r="65" spans="2:5" customFormat="1" x14ac:dyDescent="0.25">
      <c r="B65" s="52" t="s">
        <v>18</v>
      </c>
      <c r="C65" s="53">
        <v>2093.34</v>
      </c>
      <c r="D65" s="40"/>
      <c r="E65" s="49"/>
    </row>
    <row r="66" spans="2:5" customFormat="1" x14ac:dyDescent="0.25">
      <c r="B66" s="52" t="s">
        <v>19</v>
      </c>
      <c r="C66" s="53">
        <v>1993.35</v>
      </c>
      <c r="D66" s="40"/>
      <c r="E66" s="49"/>
    </row>
    <row r="67" spans="2:5" customFormat="1" x14ac:dyDescent="0.25">
      <c r="B67" s="52" t="s">
        <v>24</v>
      </c>
      <c r="C67" s="53">
        <v>4227.0200000000004</v>
      </c>
      <c r="D67" s="40"/>
      <c r="E67" s="49"/>
    </row>
    <row r="68" spans="2:5" customFormat="1" x14ac:dyDescent="0.25">
      <c r="B68" s="52" t="s">
        <v>10</v>
      </c>
      <c r="C68" s="53">
        <v>2359.98</v>
      </c>
      <c r="D68" s="40"/>
      <c r="E68" s="49"/>
    </row>
    <row r="69" spans="2:5" customFormat="1" x14ac:dyDescent="0.25">
      <c r="B69" s="52" t="s">
        <v>29</v>
      </c>
      <c r="C69" s="53">
        <v>2093.36</v>
      </c>
      <c r="D69" s="40"/>
      <c r="E69" s="49"/>
    </row>
    <row r="70" spans="2:5" customFormat="1" x14ac:dyDescent="0.25">
      <c r="B70" s="52" t="s">
        <v>11</v>
      </c>
      <c r="C70" s="53">
        <v>3320.93</v>
      </c>
      <c r="D70" s="40"/>
      <c r="E70" s="49"/>
    </row>
    <row r="71" spans="2:5" customFormat="1" x14ac:dyDescent="0.25">
      <c r="B71" s="52" t="s">
        <v>14</v>
      </c>
      <c r="C71" s="53">
        <v>2243.1799999999998</v>
      </c>
      <c r="D71" s="40"/>
      <c r="E71" s="49"/>
    </row>
    <row r="72" spans="2:5" customFormat="1" x14ac:dyDescent="0.25">
      <c r="B72" s="52" t="s">
        <v>22</v>
      </c>
      <c r="C72" s="53">
        <v>4712.29</v>
      </c>
      <c r="D72" s="40"/>
      <c r="E72" s="49"/>
    </row>
    <row r="73" spans="2:5" customFormat="1" x14ac:dyDescent="0.25">
      <c r="B73" s="52" t="s">
        <v>21</v>
      </c>
      <c r="C73" s="53">
        <v>2872.03</v>
      </c>
      <c r="D73" s="40"/>
      <c r="E73" s="49"/>
    </row>
    <row r="74" spans="2:5" customFormat="1" x14ac:dyDescent="0.25">
      <c r="B74" s="52" t="s">
        <v>15</v>
      </c>
      <c r="C74" s="53">
        <v>2319.69</v>
      </c>
      <c r="D74" s="40"/>
      <c r="E74" s="49"/>
    </row>
    <row r="75" spans="2:5" customFormat="1" x14ac:dyDescent="0.25">
      <c r="B75" s="52" t="s">
        <v>97</v>
      </c>
      <c r="C75" s="53">
        <v>2238.91</v>
      </c>
      <c r="D75" s="40"/>
      <c r="E75" s="49"/>
    </row>
    <row r="76" spans="2:5" customFormat="1" x14ac:dyDescent="0.25">
      <c r="B76" s="52" t="s">
        <v>98</v>
      </c>
      <c r="C76" s="53">
        <v>3363.86</v>
      </c>
      <c r="D76" s="40"/>
      <c r="E76" s="49"/>
    </row>
    <row r="77" spans="2:5" customFormat="1" x14ac:dyDescent="0.25">
      <c r="B77" s="52" t="s">
        <v>20</v>
      </c>
      <c r="C77" s="53">
        <v>2877.94</v>
      </c>
      <c r="D77" s="40"/>
      <c r="E77" s="49"/>
    </row>
    <row r="78" spans="2:5" customFormat="1" x14ac:dyDescent="0.25">
      <c r="B78" s="52" t="s">
        <v>99</v>
      </c>
      <c r="C78" s="53">
        <v>6037.84</v>
      </c>
      <c r="D78" s="40"/>
      <c r="E78" s="49"/>
    </row>
    <row r="79" spans="2:5" customFormat="1" x14ac:dyDescent="0.25">
      <c r="B79" s="52" t="s">
        <v>9</v>
      </c>
      <c r="C79" s="53">
        <v>2371.36</v>
      </c>
      <c r="D79" s="40"/>
      <c r="E79" s="49"/>
    </row>
    <row r="80" spans="2:5" customFormat="1" x14ac:dyDescent="0.25">
      <c r="B80" s="52" t="s">
        <v>28</v>
      </c>
      <c r="C80" s="53">
        <v>2661.33</v>
      </c>
      <c r="D80" s="40"/>
      <c r="E80" s="49"/>
    </row>
    <row r="81" spans="2:5" customFormat="1" x14ac:dyDescent="0.25">
      <c r="B81" s="52" t="s">
        <v>3</v>
      </c>
      <c r="C81" s="53">
        <v>2212.5</v>
      </c>
      <c r="D81" s="40"/>
      <c r="E81" s="49"/>
    </row>
    <row r="82" spans="2:5" customFormat="1" x14ac:dyDescent="0.25">
      <c r="B82" s="52" t="s">
        <v>27</v>
      </c>
      <c r="C82" s="53">
        <v>2483.3000000000002</v>
      </c>
      <c r="D82" s="40"/>
      <c r="E82" s="49"/>
    </row>
    <row r="83" spans="2:5" customFormat="1" x14ac:dyDescent="0.25">
      <c r="B83" s="52" t="s">
        <v>12</v>
      </c>
      <c r="C83" s="53">
        <v>1808.21</v>
      </c>
      <c r="D83" s="40"/>
      <c r="E83" s="49"/>
    </row>
    <row r="84" spans="2:5" customFormat="1" x14ac:dyDescent="0.25">
      <c r="B84" s="52" t="s">
        <v>13</v>
      </c>
      <c r="C84" s="53">
        <v>2895.03</v>
      </c>
      <c r="D84" s="40"/>
      <c r="E84" s="49"/>
    </row>
    <row r="85" spans="2:5" customFormat="1" x14ac:dyDescent="0.25">
      <c r="B85" s="52" t="s">
        <v>8</v>
      </c>
      <c r="C85" s="53">
        <v>2538.2800000000002</v>
      </c>
      <c r="D85" s="40"/>
      <c r="E85" s="49"/>
    </row>
    <row r="86" spans="2:5" customFormat="1" x14ac:dyDescent="0.25">
      <c r="B86" s="52" t="s">
        <v>16</v>
      </c>
      <c r="C86" s="53">
        <v>3838.28</v>
      </c>
      <c r="D86" s="40"/>
      <c r="E86" s="49"/>
    </row>
    <row r="87" spans="2:5" customFormat="1" x14ac:dyDescent="0.25">
      <c r="B87" s="52" t="s">
        <v>7</v>
      </c>
      <c r="C87" s="53">
        <v>6969.44</v>
      </c>
      <c r="D87" s="40"/>
      <c r="E87" s="49"/>
    </row>
    <row r="88" spans="2:5" customFormat="1" x14ac:dyDescent="0.25">
      <c r="B88" s="52" t="s">
        <v>6</v>
      </c>
      <c r="C88" s="53">
        <v>2264.2800000000002</v>
      </c>
      <c r="D88" s="40"/>
      <c r="E88" s="49"/>
    </row>
    <row r="89" spans="2:5" customFormat="1" x14ac:dyDescent="0.25">
      <c r="B89" s="52" t="s">
        <v>25</v>
      </c>
      <c r="C89" s="53">
        <v>2769</v>
      </c>
      <c r="D89" s="40"/>
      <c r="E89" s="49"/>
    </row>
    <row r="90" spans="2:5" customFormat="1" x14ac:dyDescent="0.25">
      <c r="B90" s="52" t="s">
        <v>100</v>
      </c>
      <c r="C90" s="53">
        <v>2944.05</v>
      </c>
      <c r="D90" s="40"/>
      <c r="E90" s="49"/>
    </row>
    <row r="91" spans="2:5" customFormat="1" x14ac:dyDescent="0.25">
      <c r="B91" s="52" t="s">
        <v>110</v>
      </c>
      <c r="C91" s="53">
        <v>1646.84</v>
      </c>
      <c r="D91" s="40"/>
      <c r="E91" s="49"/>
    </row>
    <row r="92" spans="2:5" customFormat="1" x14ac:dyDescent="0.25">
      <c r="B92" s="52" t="s">
        <v>0</v>
      </c>
      <c r="C92" s="53">
        <v>6001.26</v>
      </c>
      <c r="D92" s="40"/>
      <c r="E92" s="49"/>
    </row>
    <row r="93" spans="2:5" customFormat="1" x14ac:dyDescent="0.25">
      <c r="B93" s="52" t="s">
        <v>2</v>
      </c>
      <c r="C93" s="53">
        <v>2288.85</v>
      </c>
      <c r="D93" s="40"/>
      <c r="E93" s="49"/>
    </row>
    <row r="94" spans="2:5" customFormat="1" x14ac:dyDescent="0.25">
      <c r="B94" s="52" t="s">
        <v>23</v>
      </c>
      <c r="C94" s="53">
        <v>4227.51</v>
      </c>
      <c r="D94" s="40"/>
      <c r="E94" s="49"/>
    </row>
    <row r="95" spans="2:5" customFormat="1" x14ac:dyDescent="0.25">
      <c r="B95" s="52" t="s">
        <v>1</v>
      </c>
      <c r="C95" s="53">
        <v>2822.39</v>
      </c>
      <c r="D95" s="40"/>
      <c r="E95" s="49"/>
    </row>
    <row r="96" spans="2:5" customFormat="1" x14ac:dyDescent="0.25">
      <c r="B96" s="52" t="s">
        <v>5</v>
      </c>
      <c r="C96" s="53">
        <v>2258.35</v>
      </c>
      <c r="D96" s="40"/>
      <c r="E96" s="49"/>
    </row>
    <row r="97" spans="1:5" customFormat="1" x14ac:dyDescent="0.25">
      <c r="B97" s="52" t="s">
        <v>26</v>
      </c>
      <c r="C97" s="53">
        <v>2098.21</v>
      </c>
      <c r="D97" s="40"/>
      <c r="E97" s="49"/>
    </row>
    <row r="98" spans="1:5" customFormat="1" x14ac:dyDescent="0.25">
      <c r="B98" s="52" t="s">
        <v>17</v>
      </c>
      <c r="C98" s="53">
        <v>2246.98</v>
      </c>
      <c r="D98" s="40"/>
      <c r="E98" s="49"/>
    </row>
    <row r="99" spans="1:5" customFormat="1" ht="15.75" thickBot="1" x14ac:dyDescent="0.3">
      <c r="B99" s="52" t="s">
        <v>101</v>
      </c>
      <c r="C99" s="53">
        <v>2488.3200000000002</v>
      </c>
      <c r="D99" s="40"/>
      <c r="E99" s="49"/>
    </row>
    <row r="100" spans="1:5" customFormat="1" ht="15.75" thickBot="1" x14ac:dyDescent="0.3">
      <c r="B100" s="54" t="s">
        <v>102</v>
      </c>
      <c r="C100" s="55">
        <f>SUM(C63:C99)</f>
        <v>110580.66000000002</v>
      </c>
      <c r="D100" s="40"/>
      <c r="E100" s="49"/>
    </row>
    <row r="101" spans="1:5" s="76" customFormat="1" x14ac:dyDescent="0.25">
      <c r="A101" s="36"/>
      <c r="B101" s="34"/>
      <c r="C101" s="34"/>
      <c r="D101" s="35"/>
      <c r="E101" s="34"/>
    </row>
    <row r="102" spans="1:5" x14ac:dyDescent="0.25">
      <c r="A102" s="5"/>
    </row>
    <row r="103" spans="1:5" customFormat="1" x14ac:dyDescent="0.25">
      <c r="A103" s="56" t="s">
        <v>109</v>
      </c>
      <c r="B103" s="57"/>
      <c r="C103" s="57"/>
      <c r="E103" s="31"/>
    </row>
    <row r="104" spans="1:5" customFormat="1" x14ac:dyDescent="0.25">
      <c r="A104" s="56"/>
      <c r="B104" s="57"/>
      <c r="C104" s="57"/>
      <c r="E104" s="31"/>
    </row>
    <row r="105" spans="1:5" customFormat="1" x14ac:dyDescent="0.25">
      <c r="A105" s="56"/>
      <c r="B105" s="57"/>
      <c r="C105" s="57"/>
      <c r="E105" s="31"/>
    </row>
    <row r="106" spans="1:5" customFormat="1" x14ac:dyDescent="0.25">
      <c r="A106" s="56"/>
      <c r="B106" s="57"/>
      <c r="C106" s="57"/>
      <c r="E106" s="31"/>
    </row>
    <row r="107" spans="1:5" customFormat="1" x14ac:dyDescent="0.25">
      <c r="A107" s="56"/>
      <c r="B107" s="57"/>
      <c r="C107" s="57"/>
      <c r="E107" s="31"/>
    </row>
    <row r="108" spans="1:5" customFormat="1" x14ac:dyDescent="0.25">
      <c r="A108" s="56"/>
      <c r="B108" s="58" t="s">
        <v>103</v>
      </c>
      <c r="C108" s="59" t="s">
        <v>104</v>
      </c>
      <c r="E108" s="31"/>
    </row>
    <row r="109" spans="1:5" customFormat="1" x14ac:dyDescent="0.25">
      <c r="A109" s="56"/>
      <c r="B109" s="60" t="s">
        <v>105</v>
      </c>
      <c r="C109" s="61" t="s">
        <v>106</v>
      </c>
      <c r="E109" s="31"/>
    </row>
    <row r="110" spans="1:5" customFormat="1" x14ac:dyDescent="0.25">
      <c r="A110" s="62"/>
      <c r="B110" s="60" t="s">
        <v>107</v>
      </c>
      <c r="C110" s="61" t="s">
        <v>108</v>
      </c>
      <c r="E110" s="31"/>
    </row>
    <row r="111" spans="1:5" x14ac:dyDescent="0.25">
      <c r="A111" s="5"/>
    </row>
    <row r="112" spans="1:5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topLeftCell="A97" workbookViewId="0">
      <selection activeCell="C116" sqref="C116"/>
    </sheetView>
  </sheetViews>
  <sheetFormatPr defaultRowHeight="15" x14ac:dyDescent="0.25"/>
  <cols>
    <col min="1" max="1" width="10.7109375" style="3" bestFit="1" customWidth="1"/>
    <col min="2" max="2" width="11.85546875" style="2" bestFit="1" customWidth="1"/>
    <col min="3" max="3" width="50.7109375" style="3" bestFit="1" customWidth="1"/>
    <col min="4" max="4" width="51.28515625" style="3" bestFit="1" customWidth="1"/>
    <col min="5" max="6" width="11.28515625" style="4" bestFit="1" customWidth="1"/>
    <col min="7" max="16384" width="9.140625" style="3"/>
  </cols>
  <sheetData>
    <row r="1" spans="1:6" x14ac:dyDescent="0.25">
      <c r="A1"/>
      <c r="B1" s="78"/>
      <c r="C1" s="175" t="s">
        <v>221</v>
      </c>
      <c r="D1" s="175"/>
      <c r="E1" s="1"/>
      <c r="F1" s="1"/>
    </row>
    <row r="2" spans="1:6" x14ac:dyDescent="0.25">
      <c r="A2"/>
      <c r="B2" s="78"/>
      <c r="C2" s="176" t="s">
        <v>229</v>
      </c>
      <c r="D2" s="176"/>
      <c r="E2" s="1"/>
      <c r="F2" s="1"/>
    </row>
    <row r="3" spans="1:6" x14ac:dyDescent="0.25">
      <c r="A3"/>
      <c r="B3" s="78"/>
      <c r="C3" s="177" t="s">
        <v>222</v>
      </c>
      <c r="D3" s="177"/>
      <c r="E3" s="1"/>
      <c r="F3" s="1"/>
    </row>
    <row r="4" spans="1:6" ht="25.5" x14ac:dyDescent="0.25">
      <c r="A4" s="79" t="s">
        <v>223</v>
      </c>
      <c r="B4" s="80" t="s">
        <v>224</v>
      </c>
      <c r="C4" s="81" t="s">
        <v>225</v>
      </c>
      <c r="D4" s="82" t="s">
        <v>226</v>
      </c>
      <c r="E4" s="83" t="s">
        <v>227</v>
      </c>
      <c r="F4" s="83" t="s">
        <v>228</v>
      </c>
    </row>
    <row r="5" spans="1:6" x14ac:dyDescent="0.25">
      <c r="A5" s="84">
        <v>44928</v>
      </c>
      <c r="B5" s="85">
        <v>5280</v>
      </c>
      <c r="C5" s="42" t="s">
        <v>194</v>
      </c>
      <c r="D5" s="42" t="s">
        <v>254</v>
      </c>
      <c r="E5" s="43">
        <v>250</v>
      </c>
      <c r="F5" s="43">
        <v>250</v>
      </c>
    </row>
    <row r="6" spans="1:6" x14ac:dyDescent="0.25">
      <c r="A6" s="84">
        <v>44928</v>
      </c>
      <c r="B6" s="85">
        <v>5282</v>
      </c>
      <c r="C6" s="42" t="s">
        <v>194</v>
      </c>
      <c r="D6" s="42" t="s">
        <v>254</v>
      </c>
      <c r="E6" s="43">
        <v>980</v>
      </c>
      <c r="F6" s="43">
        <v>980</v>
      </c>
    </row>
    <row r="7" spans="1:6" x14ac:dyDescent="0.25">
      <c r="A7" s="84">
        <v>44928</v>
      </c>
      <c r="B7" s="85">
        <v>8176</v>
      </c>
      <c r="C7" s="42" t="s">
        <v>198</v>
      </c>
      <c r="D7" s="87" t="s">
        <v>258</v>
      </c>
      <c r="E7" s="43">
        <v>4496.88</v>
      </c>
      <c r="F7" s="43">
        <v>4496.88</v>
      </c>
    </row>
    <row r="8" spans="1:6" x14ac:dyDescent="0.25">
      <c r="A8" s="84">
        <v>44929</v>
      </c>
      <c r="B8" s="85">
        <v>693519</v>
      </c>
      <c r="C8" s="42" t="s">
        <v>200</v>
      </c>
      <c r="D8" s="87" t="s">
        <v>257</v>
      </c>
      <c r="E8" s="43">
        <v>346.08</v>
      </c>
      <c r="F8" s="43">
        <v>346.08</v>
      </c>
    </row>
    <row r="9" spans="1:6" x14ac:dyDescent="0.25">
      <c r="A9" s="84">
        <v>44929</v>
      </c>
      <c r="B9" s="85">
        <v>107403898</v>
      </c>
      <c r="C9" s="42" t="s">
        <v>201</v>
      </c>
      <c r="D9" s="87" t="s">
        <v>257</v>
      </c>
      <c r="E9" s="43">
        <v>148.52000000000001</v>
      </c>
      <c r="F9" s="43">
        <v>148.52000000000001</v>
      </c>
    </row>
    <row r="10" spans="1:6" x14ac:dyDescent="0.25">
      <c r="A10" s="84">
        <v>44929</v>
      </c>
      <c r="B10" s="85">
        <v>1233411</v>
      </c>
      <c r="C10" s="42" t="s">
        <v>202</v>
      </c>
      <c r="D10" s="87" t="s">
        <v>257</v>
      </c>
      <c r="E10" s="43">
        <v>777.7</v>
      </c>
      <c r="F10" s="43">
        <v>777.7</v>
      </c>
    </row>
    <row r="11" spans="1:6" x14ac:dyDescent="0.25">
      <c r="A11" s="84">
        <v>44929</v>
      </c>
      <c r="B11" s="85">
        <v>1455697</v>
      </c>
      <c r="C11" s="42" t="s">
        <v>208</v>
      </c>
      <c r="D11" s="87" t="s">
        <v>259</v>
      </c>
      <c r="E11" s="43">
        <v>158.57</v>
      </c>
      <c r="F11" s="43">
        <v>158.57</v>
      </c>
    </row>
    <row r="12" spans="1:6" x14ac:dyDescent="0.25">
      <c r="A12" s="84">
        <v>44929</v>
      </c>
      <c r="B12" s="85">
        <v>22</v>
      </c>
      <c r="C12" s="42" t="s">
        <v>204</v>
      </c>
      <c r="D12" s="42" t="s">
        <v>255</v>
      </c>
      <c r="E12" s="43">
        <v>500</v>
      </c>
      <c r="F12" s="43">
        <v>500</v>
      </c>
    </row>
    <row r="13" spans="1:6" x14ac:dyDescent="0.25">
      <c r="A13" s="84">
        <v>44929</v>
      </c>
      <c r="B13" s="85">
        <v>631766</v>
      </c>
      <c r="C13" s="42" t="s">
        <v>197</v>
      </c>
      <c r="D13" s="42" t="s">
        <v>255</v>
      </c>
      <c r="E13" s="43">
        <v>110.6</v>
      </c>
      <c r="F13" s="43">
        <v>110.6</v>
      </c>
    </row>
    <row r="14" spans="1:6" x14ac:dyDescent="0.25">
      <c r="A14" s="84">
        <v>44929</v>
      </c>
      <c r="B14" s="85">
        <v>6310</v>
      </c>
      <c r="C14" s="42" t="s">
        <v>193</v>
      </c>
      <c r="D14" s="42" t="s">
        <v>255</v>
      </c>
      <c r="E14" s="43">
        <v>106.5</v>
      </c>
      <c r="F14" s="43">
        <v>106.5</v>
      </c>
    </row>
    <row r="15" spans="1:6" x14ac:dyDescent="0.25">
      <c r="A15" s="84">
        <v>44930</v>
      </c>
      <c r="B15" s="85">
        <v>997</v>
      </c>
      <c r="C15" s="42" t="s">
        <v>209</v>
      </c>
      <c r="D15" s="42" t="s">
        <v>262</v>
      </c>
      <c r="E15" s="43">
        <v>35</v>
      </c>
      <c r="F15" s="43">
        <v>35</v>
      </c>
    </row>
    <row r="16" spans="1:6" x14ac:dyDescent="0.25">
      <c r="A16" s="84">
        <v>44930</v>
      </c>
      <c r="B16" s="85">
        <v>5939</v>
      </c>
      <c r="C16" s="42" t="s">
        <v>199</v>
      </c>
      <c r="D16" s="87" t="s">
        <v>256</v>
      </c>
      <c r="E16" s="43">
        <v>78.05</v>
      </c>
      <c r="F16" s="43">
        <v>78.05</v>
      </c>
    </row>
    <row r="17" spans="1:6" x14ac:dyDescent="0.25">
      <c r="A17" s="84">
        <v>44930</v>
      </c>
      <c r="B17" s="85">
        <v>5947</v>
      </c>
      <c r="C17" s="42" t="s">
        <v>199</v>
      </c>
      <c r="D17" s="87" t="s">
        <v>256</v>
      </c>
      <c r="E17" s="43">
        <v>384</v>
      </c>
      <c r="F17" s="43">
        <v>384</v>
      </c>
    </row>
    <row r="18" spans="1:6" x14ac:dyDescent="0.25">
      <c r="A18" s="84">
        <v>44930</v>
      </c>
      <c r="B18" s="85">
        <v>2501</v>
      </c>
      <c r="C18" s="42" t="s">
        <v>199</v>
      </c>
      <c r="D18" s="87" t="s">
        <v>256</v>
      </c>
      <c r="E18" s="43">
        <v>2183.52</v>
      </c>
      <c r="F18" s="43">
        <v>2183.52</v>
      </c>
    </row>
    <row r="19" spans="1:6" x14ac:dyDescent="0.25">
      <c r="A19" s="84">
        <v>44930</v>
      </c>
      <c r="B19" s="85">
        <v>2510</v>
      </c>
      <c r="C19" s="42" t="s">
        <v>199</v>
      </c>
      <c r="D19" s="87" t="s">
        <v>256</v>
      </c>
      <c r="E19" s="43">
        <v>185</v>
      </c>
      <c r="F19" s="43">
        <v>185</v>
      </c>
    </row>
    <row r="20" spans="1:6" x14ac:dyDescent="0.25">
      <c r="A20" s="84">
        <v>44930</v>
      </c>
      <c r="B20" s="85">
        <v>2536</v>
      </c>
      <c r="C20" s="42" t="s">
        <v>199</v>
      </c>
      <c r="D20" s="87" t="s">
        <v>256</v>
      </c>
      <c r="E20" s="43">
        <v>78.05</v>
      </c>
      <c r="F20" s="43">
        <v>78.05</v>
      </c>
    </row>
    <row r="21" spans="1:6" x14ac:dyDescent="0.25">
      <c r="A21" s="84">
        <v>44930</v>
      </c>
      <c r="B21" s="85">
        <v>2528</v>
      </c>
      <c r="C21" s="42" t="s">
        <v>199</v>
      </c>
      <c r="D21" s="87" t="s">
        <v>256</v>
      </c>
      <c r="E21" s="43">
        <v>285.66000000000003</v>
      </c>
      <c r="F21" s="43">
        <v>285.66000000000003</v>
      </c>
    </row>
    <row r="22" spans="1:6" x14ac:dyDescent="0.25">
      <c r="A22" s="84">
        <v>44930</v>
      </c>
      <c r="B22" s="85">
        <v>5955</v>
      </c>
      <c r="C22" s="42" t="s">
        <v>199</v>
      </c>
      <c r="D22" s="87" t="s">
        <v>256</v>
      </c>
      <c r="E22" s="43">
        <v>96.72</v>
      </c>
      <c r="F22" s="43">
        <v>96.72</v>
      </c>
    </row>
    <row r="23" spans="1:6" x14ac:dyDescent="0.25">
      <c r="A23" s="84">
        <v>44931</v>
      </c>
      <c r="B23" s="85">
        <v>69400</v>
      </c>
      <c r="C23" s="42" t="s">
        <v>206</v>
      </c>
      <c r="D23" s="87" t="s">
        <v>257</v>
      </c>
      <c r="E23" s="43">
        <v>506.16</v>
      </c>
      <c r="F23" s="43">
        <v>506.16</v>
      </c>
    </row>
    <row r="24" spans="1:6" x14ac:dyDescent="0.25">
      <c r="A24" s="84">
        <v>44931</v>
      </c>
      <c r="B24" s="85">
        <v>7311</v>
      </c>
      <c r="C24" s="42" t="s">
        <v>210</v>
      </c>
      <c r="D24" s="42" t="s">
        <v>254</v>
      </c>
      <c r="E24" s="43">
        <v>2852.77</v>
      </c>
      <c r="F24" s="43">
        <v>2852.77</v>
      </c>
    </row>
    <row r="25" spans="1:6" x14ac:dyDescent="0.25">
      <c r="A25" s="84">
        <v>44932</v>
      </c>
      <c r="B25" s="85">
        <v>5286</v>
      </c>
      <c r="C25" s="42" t="s">
        <v>194</v>
      </c>
      <c r="D25" s="42" t="s">
        <v>254</v>
      </c>
      <c r="E25" s="43">
        <v>840</v>
      </c>
      <c r="F25" s="43">
        <v>840</v>
      </c>
    </row>
    <row r="26" spans="1:6" x14ac:dyDescent="0.25">
      <c r="A26" s="84">
        <v>44935</v>
      </c>
      <c r="B26" s="85">
        <v>7872</v>
      </c>
      <c r="C26" s="42" t="s">
        <v>211</v>
      </c>
      <c r="D26" s="42" t="s">
        <v>261</v>
      </c>
      <c r="E26" s="43">
        <v>69.8</v>
      </c>
      <c r="F26" s="43">
        <v>69.8</v>
      </c>
    </row>
    <row r="27" spans="1:6" x14ac:dyDescent="0.25">
      <c r="A27" s="84">
        <v>44935</v>
      </c>
      <c r="B27" s="85">
        <v>930017</v>
      </c>
      <c r="C27" s="42" t="s">
        <v>205</v>
      </c>
      <c r="D27" s="87" t="s">
        <v>256</v>
      </c>
      <c r="E27" s="43">
        <v>22.35</v>
      </c>
      <c r="F27" s="43">
        <v>22.35</v>
      </c>
    </row>
    <row r="28" spans="1:6" x14ac:dyDescent="0.25">
      <c r="A28" s="84">
        <v>44935</v>
      </c>
      <c r="B28" s="85">
        <v>729566</v>
      </c>
      <c r="C28" s="42" t="s">
        <v>205</v>
      </c>
      <c r="D28" s="87" t="s">
        <v>256</v>
      </c>
      <c r="E28" s="43">
        <v>73.099999999999994</v>
      </c>
      <c r="F28" s="43">
        <v>73.099999999999994</v>
      </c>
    </row>
    <row r="29" spans="1:6" x14ac:dyDescent="0.25">
      <c r="A29" s="84">
        <v>44935</v>
      </c>
      <c r="B29" s="85">
        <v>369564</v>
      </c>
      <c r="C29" s="42" t="s">
        <v>205</v>
      </c>
      <c r="D29" s="87" t="s">
        <v>256</v>
      </c>
      <c r="E29" s="43">
        <v>182.75</v>
      </c>
      <c r="F29" s="43">
        <v>182.75</v>
      </c>
    </row>
    <row r="30" spans="1:6" x14ac:dyDescent="0.25">
      <c r="A30" s="84">
        <v>44935</v>
      </c>
      <c r="B30" s="85">
        <v>697557</v>
      </c>
      <c r="C30" s="42" t="s">
        <v>32</v>
      </c>
      <c r="D30" s="87" t="s">
        <v>256</v>
      </c>
      <c r="E30" s="43">
        <v>71.5</v>
      </c>
      <c r="F30" s="43">
        <v>71.5</v>
      </c>
    </row>
    <row r="31" spans="1:6" x14ac:dyDescent="0.25">
      <c r="A31" s="84">
        <v>44935</v>
      </c>
      <c r="B31" s="85">
        <v>11704</v>
      </c>
      <c r="C31" s="42" t="s">
        <v>212</v>
      </c>
      <c r="D31" s="87" t="s">
        <v>259</v>
      </c>
      <c r="E31" s="43">
        <v>206.1</v>
      </c>
      <c r="F31" s="43">
        <v>206.1</v>
      </c>
    </row>
    <row r="32" spans="1:6" x14ac:dyDescent="0.25">
      <c r="A32" s="84">
        <v>44935</v>
      </c>
      <c r="B32" s="85">
        <v>20617</v>
      </c>
      <c r="C32" s="42" t="s">
        <v>192</v>
      </c>
      <c r="D32" s="42" t="s">
        <v>254</v>
      </c>
      <c r="E32" s="43">
        <v>166</v>
      </c>
      <c r="F32" s="43">
        <v>166</v>
      </c>
    </row>
    <row r="33" spans="1:6" x14ac:dyDescent="0.25">
      <c r="A33" s="84">
        <v>44935</v>
      </c>
      <c r="B33" s="85">
        <v>19928</v>
      </c>
      <c r="C33" s="42" t="s">
        <v>192</v>
      </c>
      <c r="D33" s="42" t="s">
        <v>254</v>
      </c>
      <c r="E33" s="43">
        <v>1952</v>
      </c>
      <c r="F33" s="43">
        <v>1952</v>
      </c>
    </row>
    <row r="34" spans="1:6" x14ac:dyDescent="0.25">
      <c r="A34" s="84">
        <v>44936</v>
      </c>
      <c r="B34" s="85">
        <v>558927</v>
      </c>
      <c r="C34" s="42" t="s">
        <v>31</v>
      </c>
      <c r="D34" s="87" t="s">
        <v>256</v>
      </c>
      <c r="E34" s="43">
        <v>151.30000000000001</v>
      </c>
      <c r="F34" s="43">
        <v>151.30000000000001</v>
      </c>
    </row>
    <row r="35" spans="1:6" x14ac:dyDescent="0.25">
      <c r="A35" s="84">
        <v>44936</v>
      </c>
      <c r="B35" s="85">
        <v>5289</v>
      </c>
      <c r="C35" s="42" t="s">
        <v>194</v>
      </c>
      <c r="D35" s="42" t="s">
        <v>254</v>
      </c>
      <c r="E35" s="43">
        <v>1792</v>
      </c>
      <c r="F35" s="43">
        <v>1792</v>
      </c>
    </row>
    <row r="36" spans="1:6" x14ac:dyDescent="0.25">
      <c r="A36" s="84">
        <v>44936</v>
      </c>
      <c r="B36" s="85">
        <v>29479</v>
      </c>
      <c r="C36" s="42" t="s">
        <v>203</v>
      </c>
      <c r="D36" s="42" t="s">
        <v>255</v>
      </c>
      <c r="E36" s="43">
        <v>139.22999999999999</v>
      </c>
      <c r="F36" s="43">
        <v>139.22999999999999</v>
      </c>
    </row>
    <row r="37" spans="1:6" x14ac:dyDescent="0.25">
      <c r="A37" s="84">
        <v>44937</v>
      </c>
      <c r="B37" s="85">
        <v>482919</v>
      </c>
      <c r="C37" s="42" t="s">
        <v>30</v>
      </c>
      <c r="D37" s="42" t="s">
        <v>262</v>
      </c>
      <c r="E37" s="43">
        <v>346.13</v>
      </c>
      <c r="F37" s="43">
        <v>346.13</v>
      </c>
    </row>
    <row r="38" spans="1:6" x14ac:dyDescent="0.25">
      <c r="A38" s="84">
        <v>44939</v>
      </c>
      <c r="B38" s="85">
        <v>2226</v>
      </c>
      <c r="C38" s="42" t="s">
        <v>214</v>
      </c>
      <c r="D38" s="42" t="s">
        <v>262</v>
      </c>
      <c r="E38" s="43">
        <v>1172.05</v>
      </c>
      <c r="F38" s="43">
        <v>1172.05</v>
      </c>
    </row>
    <row r="39" spans="1:6" x14ac:dyDescent="0.25">
      <c r="A39" s="84">
        <v>44939</v>
      </c>
      <c r="B39" s="85">
        <v>90577</v>
      </c>
      <c r="C39" s="42" t="s">
        <v>213</v>
      </c>
      <c r="D39" s="42" t="s">
        <v>254</v>
      </c>
      <c r="E39" s="43">
        <v>240</v>
      </c>
      <c r="F39" s="43">
        <v>240</v>
      </c>
    </row>
    <row r="40" spans="1:6" x14ac:dyDescent="0.25">
      <c r="A40" s="84">
        <v>44942</v>
      </c>
      <c r="B40" s="85">
        <v>252</v>
      </c>
      <c r="C40" s="42" t="s">
        <v>215</v>
      </c>
      <c r="D40" s="42" t="s">
        <v>254</v>
      </c>
      <c r="E40" s="43">
        <v>5716.52</v>
      </c>
      <c r="F40" s="43">
        <v>5716.52</v>
      </c>
    </row>
    <row r="41" spans="1:6" x14ac:dyDescent="0.25">
      <c r="A41" s="84">
        <v>44942</v>
      </c>
      <c r="B41" s="85">
        <v>3254</v>
      </c>
      <c r="C41" s="42" t="s">
        <v>195</v>
      </c>
      <c r="D41" s="42" t="s">
        <v>173</v>
      </c>
      <c r="E41" s="43">
        <v>1450</v>
      </c>
      <c r="F41" s="43">
        <v>1450</v>
      </c>
    </row>
    <row r="42" spans="1:6" x14ac:dyDescent="0.25">
      <c r="A42" s="84">
        <v>44943</v>
      </c>
      <c r="B42" s="85">
        <v>7337</v>
      </c>
      <c r="C42" s="42" t="s">
        <v>216</v>
      </c>
      <c r="D42" s="87" t="s">
        <v>260</v>
      </c>
      <c r="E42" s="43">
        <v>33</v>
      </c>
      <c r="F42" s="43">
        <v>33</v>
      </c>
    </row>
    <row r="43" spans="1:6" x14ac:dyDescent="0.25">
      <c r="A43" s="84">
        <v>44944</v>
      </c>
      <c r="B43" s="85">
        <v>774047</v>
      </c>
      <c r="C43" s="42" t="s">
        <v>32</v>
      </c>
      <c r="D43" s="87" t="s">
        <v>256</v>
      </c>
      <c r="E43" s="43">
        <v>98.56</v>
      </c>
      <c r="F43" s="43">
        <v>98.56</v>
      </c>
    </row>
    <row r="44" spans="1:6" x14ac:dyDescent="0.25">
      <c r="A44" s="84">
        <v>44949</v>
      </c>
      <c r="B44" s="85">
        <v>2552</v>
      </c>
      <c r="C44" s="42" t="s">
        <v>217</v>
      </c>
      <c r="D44" s="42" t="s">
        <v>255</v>
      </c>
      <c r="E44" s="43">
        <v>700</v>
      </c>
      <c r="F44" s="43">
        <v>700</v>
      </c>
    </row>
    <row r="45" spans="1:6" x14ac:dyDescent="0.25">
      <c r="A45" s="84">
        <v>44949</v>
      </c>
      <c r="B45" s="85">
        <v>391628</v>
      </c>
      <c r="C45" s="42" t="s">
        <v>32</v>
      </c>
      <c r="D45" s="87" t="s">
        <v>256</v>
      </c>
      <c r="E45" s="43">
        <v>155.36000000000001</v>
      </c>
      <c r="F45" s="43">
        <v>155.36000000000001</v>
      </c>
    </row>
    <row r="46" spans="1:6" x14ac:dyDescent="0.25">
      <c r="A46" s="84">
        <v>44950</v>
      </c>
      <c r="B46" s="85">
        <v>5298</v>
      </c>
      <c r="C46" s="42" t="s">
        <v>194</v>
      </c>
      <c r="D46" s="42" t="s">
        <v>254</v>
      </c>
      <c r="E46" s="43">
        <v>280</v>
      </c>
      <c r="F46" s="43">
        <v>280</v>
      </c>
    </row>
    <row r="47" spans="1:6" x14ac:dyDescent="0.25">
      <c r="A47" s="84">
        <v>44950</v>
      </c>
      <c r="B47" s="85">
        <v>3504</v>
      </c>
      <c r="C47" s="42" t="s">
        <v>196</v>
      </c>
      <c r="D47" s="42" t="s">
        <v>254</v>
      </c>
      <c r="E47" s="43">
        <v>460</v>
      </c>
      <c r="F47" s="43">
        <v>460</v>
      </c>
    </row>
    <row r="48" spans="1:6" x14ac:dyDescent="0.25">
      <c r="A48" s="84">
        <v>44951</v>
      </c>
      <c r="B48" s="85">
        <v>74692</v>
      </c>
      <c r="C48" s="42" t="s">
        <v>218</v>
      </c>
      <c r="D48" s="42" t="s">
        <v>263</v>
      </c>
      <c r="E48" s="43">
        <v>28.2</v>
      </c>
      <c r="F48" s="43">
        <v>28.2</v>
      </c>
    </row>
    <row r="49" spans="1:6" x14ac:dyDescent="0.25">
      <c r="A49" s="84">
        <v>44952</v>
      </c>
      <c r="B49" s="85"/>
      <c r="C49" s="42" t="s">
        <v>207</v>
      </c>
      <c r="D49" s="87" t="s">
        <v>257</v>
      </c>
      <c r="E49" s="43">
        <v>8780.65</v>
      </c>
      <c r="F49" s="43">
        <v>8780.65</v>
      </c>
    </row>
    <row r="50" spans="1:6" x14ac:dyDescent="0.25">
      <c r="A50" s="84">
        <v>44953</v>
      </c>
      <c r="B50" s="85">
        <v>1184</v>
      </c>
      <c r="C50" s="42" t="s">
        <v>33</v>
      </c>
      <c r="D50" s="42" t="s">
        <v>255</v>
      </c>
      <c r="E50" s="43">
        <v>922</v>
      </c>
      <c r="F50" s="43">
        <v>922</v>
      </c>
    </row>
    <row r="51" spans="1:6" x14ac:dyDescent="0.25">
      <c r="A51" s="84">
        <v>44956</v>
      </c>
      <c r="B51" s="85">
        <v>5303</v>
      </c>
      <c r="C51" s="42" t="s">
        <v>194</v>
      </c>
      <c r="D51" s="42" t="s">
        <v>254</v>
      </c>
      <c r="E51" s="43">
        <v>585</v>
      </c>
      <c r="F51" s="43">
        <v>585</v>
      </c>
    </row>
    <row r="52" spans="1:6" x14ac:dyDescent="0.25">
      <c r="A52" s="84">
        <v>44956</v>
      </c>
      <c r="B52" s="85">
        <v>1494</v>
      </c>
      <c r="C52" s="42" t="s">
        <v>219</v>
      </c>
      <c r="D52" s="42" t="s">
        <v>255</v>
      </c>
      <c r="E52" s="43">
        <v>1615</v>
      </c>
      <c r="F52" s="43">
        <v>1615</v>
      </c>
    </row>
    <row r="53" spans="1:6" x14ac:dyDescent="0.25">
      <c r="A53" s="84">
        <v>44957</v>
      </c>
      <c r="B53" s="85">
        <v>30718</v>
      </c>
      <c r="C53" s="42" t="s">
        <v>220</v>
      </c>
      <c r="D53" s="87" t="s">
        <v>257</v>
      </c>
      <c r="E53" s="43">
        <v>8848.0499999999993</v>
      </c>
      <c r="F53" s="43">
        <v>8848.0499999999993</v>
      </c>
    </row>
    <row r="54" spans="1:6" x14ac:dyDescent="0.25">
      <c r="A54" s="84">
        <v>44957</v>
      </c>
      <c r="B54" s="85"/>
      <c r="C54" s="42" t="s">
        <v>96</v>
      </c>
      <c r="D54" s="42" t="s">
        <v>236</v>
      </c>
      <c r="E54" s="43">
        <v>1767.19</v>
      </c>
      <c r="F54" s="43">
        <v>1767.19</v>
      </c>
    </row>
    <row r="55" spans="1:6" x14ac:dyDescent="0.25">
      <c r="A55" s="84">
        <v>44957</v>
      </c>
      <c r="B55" s="85"/>
      <c r="C55" s="42" t="s">
        <v>4</v>
      </c>
      <c r="D55" s="42" t="s">
        <v>237</v>
      </c>
      <c r="E55" s="43">
        <v>4225.9799999999996</v>
      </c>
      <c r="F55" s="43">
        <v>4225.9799999999996</v>
      </c>
    </row>
    <row r="56" spans="1:6" x14ac:dyDescent="0.25">
      <c r="A56" s="84">
        <v>44957</v>
      </c>
      <c r="B56" s="85"/>
      <c r="C56" s="42" t="s">
        <v>18</v>
      </c>
      <c r="D56" s="42" t="s">
        <v>238</v>
      </c>
      <c r="E56" s="43">
        <v>2093.34</v>
      </c>
      <c r="F56" s="43">
        <v>2093.34</v>
      </c>
    </row>
    <row r="57" spans="1:6" x14ac:dyDescent="0.25">
      <c r="A57" s="84">
        <v>44957</v>
      </c>
      <c r="B57" s="85"/>
      <c r="C57" s="42" t="s">
        <v>19</v>
      </c>
      <c r="D57" s="42" t="s">
        <v>238</v>
      </c>
      <c r="E57" s="43">
        <v>1993.35</v>
      </c>
      <c r="F57" s="43">
        <v>1993.35</v>
      </c>
    </row>
    <row r="58" spans="1:6" x14ac:dyDescent="0.25">
      <c r="A58" s="84">
        <v>44957</v>
      </c>
      <c r="B58" s="85"/>
      <c r="C58" s="42" t="s">
        <v>24</v>
      </c>
      <c r="D58" s="42" t="s">
        <v>239</v>
      </c>
      <c r="E58" s="43">
        <v>4227.0200000000004</v>
      </c>
      <c r="F58" s="43">
        <v>4227.0200000000004</v>
      </c>
    </row>
    <row r="59" spans="1:6" x14ac:dyDescent="0.25">
      <c r="A59" s="84">
        <v>44957</v>
      </c>
      <c r="B59" s="85"/>
      <c r="C59" s="42" t="s">
        <v>10</v>
      </c>
      <c r="D59" s="42" t="s">
        <v>240</v>
      </c>
      <c r="E59" s="43">
        <v>2359.98</v>
      </c>
      <c r="F59" s="43">
        <v>2359.98</v>
      </c>
    </row>
    <row r="60" spans="1:6" x14ac:dyDescent="0.25">
      <c r="A60" s="84">
        <v>44957</v>
      </c>
      <c r="B60" s="85"/>
      <c r="C60" s="42" t="s">
        <v>29</v>
      </c>
      <c r="D60" s="42" t="s">
        <v>238</v>
      </c>
      <c r="E60" s="43">
        <v>2093.36</v>
      </c>
      <c r="F60" s="43">
        <v>2093.36</v>
      </c>
    </row>
    <row r="61" spans="1:6" x14ac:dyDescent="0.25">
      <c r="A61" s="84">
        <v>44957</v>
      </c>
      <c r="B61" s="85"/>
      <c r="C61" s="42" t="s">
        <v>11</v>
      </c>
      <c r="D61" s="42" t="s">
        <v>241</v>
      </c>
      <c r="E61" s="43">
        <v>3320.93</v>
      </c>
      <c r="F61" s="43">
        <v>3320.93</v>
      </c>
    </row>
    <row r="62" spans="1:6" x14ac:dyDescent="0.25">
      <c r="A62" s="84">
        <v>44957</v>
      </c>
      <c r="B62" s="85"/>
      <c r="C62" s="42" t="s">
        <v>14</v>
      </c>
      <c r="D62" s="42" t="s">
        <v>242</v>
      </c>
      <c r="E62" s="43">
        <v>2243.1799999999998</v>
      </c>
      <c r="F62" s="43">
        <v>2243.1799999999998</v>
      </c>
    </row>
    <row r="63" spans="1:6" x14ac:dyDescent="0.25">
      <c r="A63" s="84">
        <v>44957</v>
      </c>
      <c r="B63" s="85"/>
      <c r="C63" s="42" t="s">
        <v>22</v>
      </c>
      <c r="D63" s="42" t="s">
        <v>243</v>
      </c>
      <c r="E63" s="43">
        <v>4712.29</v>
      </c>
      <c r="F63" s="43">
        <v>4712.29</v>
      </c>
    </row>
    <row r="64" spans="1:6" x14ac:dyDescent="0.25">
      <c r="A64" s="84">
        <v>44957</v>
      </c>
      <c r="B64" s="85"/>
      <c r="C64" s="42" t="s">
        <v>21</v>
      </c>
      <c r="D64" s="42" t="s">
        <v>241</v>
      </c>
      <c r="E64" s="43">
        <v>2872.03</v>
      </c>
      <c r="F64" s="43">
        <v>2872.03</v>
      </c>
    </row>
    <row r="65" spans="1:6" x14ac:dyDescent="0.25">
      <c r="A65" s="84">
        <v>44957</v>
      </c>
      <c r="B65" s="85"/>
      <c r="C65" s="42" t="s">
        <v>15</v>
      </c>
      <c r="D65" s="42" t="s">
        <v>238</v>
      </c>
      <c r="E65" s="43">
        <v>2319.69</v>
      </c>
      <c r="F65" s="43">
        <v>2319.69</v>
      </c>
    </row>
    <row r="66" spans="1:6" x14ac:dyDescent="0.25">
      <c r="A66" s="84">
        <v>44957</v>
      </c>
      <c r="B66" s="85"/>
      <c r="C66" s="42" t="s">
        <v>97</v>
      </c>
      <c r="D66" s="42" t="s">
        <v>238</v>
      </c>
      <c r="E66" s="43">
        <v>2238.91</v>
      </c>
      <c r="F66" s="43">
        <v>2238.91</v>
      </c>
    </row>
    <row r="67" spans="1:6" x14ac:dyDescent="0.25">
      <c r="A67" s="84">
        <v>44957</v>
      </c>
      <c r="B67" s="85"/>
      <c r="C67" s="42" t="s">
        <v>98</v>
      </c>
      <c r="D67" s="42" t="s">
        <v>241</v>
      </c>
      <c r="E67" s="43">
        <v>3363.86</v>
      </c>
      <c r="F67" s="43">
        <v>3363.86</v>
      </c>
    </row>
    <row r="68" spans="1:6" x14ac:dyDescent="0.25">
      <c r="A68" s="84">
        <v>44957</v>
      </c>
      <c r="B68" s="85"/>
      <c r="C68" s="42" t="s">
        <v>20</v>
      </c>
      <c r="D68" s="42" t="s">
        <v>241</v>
      </c>
      <c r="E68" s="43">
        <v>2877.94</v>
      </c>
      <c r="F68" s="43">
        <v>2877.94</v>
      </c>
    </row>
    <row r="69" spans="1:6" x14ac:dyDescent="0.25">
      <c r="A69" s="84">
        <v>44957</v>
      </c>
      <c r="B69" s="85"/>
      <c r="C69" s="42" t="s">
        <v>99</v>
      </c>
      <c r="D69" s="42" t="s">
        <v>244</v>
      </c>
      <c r="E69" s="43">
        <v>6037.84</v>
      </c>
      <c r="F69" s="43">
        <v>6037.84</v>
      </c>
    </row>
    <row r="70" spans="1:6" x14ac:dyDescent="0.25">
      <c r="A70" s="84">
        <v>44957</v>
      </c>
      <c r="B70" s="85"/>
      <c r="C70" s="42" t="s">
        <v>9</v>
      </c>
      <c r="D70" s="42" t="s">
        <v>238</v>
      </c>
      <c r="E70" s="43">
        <v>2371.36</v>
      </c>
      <c r="F70" s="43">
        <v>2371.36</v>
      </c>
    </row>
    <row r="71" spans="1:6" x14ac:dyDescent="0.25">
      <c r="A71" s="84">
        <v>44957</v>
      </c>
      <c r="B71" s="85"/>
      <c r="C71" s="42" t="s">
        <v>28</v>
      </c>
      <c r="D71" s="42" t="s">
        <v>238</v>
      </c>
      <c r="E71" s="43">
        <v>2661.33</v>
      </c>
      <c r="F71" s="43">
        <v>2661.33</v>
      </c>
    </row>
    <row r="72" spans="1:6" x14ac:dyDescent="0.25">
      <c r="A72" s="84">
        <v>44957</v>
      </c>
      <c r="B72" s="85"/>
      <c r="C72" s="42" t="s">
        <v>3</v>
      </c>
      <c r="D72" s="42" t="s">
        <v>238</v>
      </c>
      <c r="E72" s="43">
        <v>2212.5</v>
      </c>
      <c r="F72" s="43">
        <v>2212.5</v>
      </c>
    </row>
    <row r="73" spans="1:6" x14ac:dyDescent="0.25">
      <c r="A73" s="84">
        <v>44957</v>
      </c>
      <c r="B73" s="85"/>
      <c r="C73" s="42" t="s">
        <v>27</v>
      </c>
      <c r="D73" s="42" t="s">
        <v>245</v>
      </c>
      <c r="E73" s="43">
        <v>2483.3000000000002</v>
      </c>
      <c r="F73" s="43">
        <v>2483.3000000000002</v>
      </c>
    </row>
    <row r="74" spans="1:6" x14ac:dyDescent="0.25">
      <c r="A74" s="84">
        <v>44957</v>
      </c>
      <c r="B74" s="85"/>
      <c r="C74" s="42" t="s">
        <v>12</v>
      </c>
      <c r="D74" s="42" t="s">
        <v>238</v>
      </c>
      <c r="E74" s="43">
        <v>1808.21</v>
      </c>
      <c r="F74" s="43">
        <v>1808.21</v>
      </c>
    </row>
    <row r="75" spans="1:6" x14ac:dyDescent="0.25">
      <c r="A75" s="84">
        <v>44957</v>
      </c>
      <c r="B75" s="85"/>
      <c r="C75" s="42" t="s">
        <v>13</v>
      </c>
      <c r="D75" s="42" t="s">
        <v>241</v>
      </c>
      <c r="E75" s="43">
        <v>2895.03</v>
      </c>
      <c r="F75" s="43">
        <v>2895.03</v>
      </c>
    </row>
    <row r="76" spans="1:6" x14ac:dyDescent="0.25">
      <c r="A76" s="84">
        <v>44957</v>
      </c>
      <c r="B76" s="85"/>
      <c r="C76" s="42" t="s">
        <v>8</v>
      </c>
      <c r="D76" s="42" t="s">
        <v>245</v>
      </c>
      <c r="E76" s="43">
        <v>2538.2800000000002</v>
      </c>
      <c r="F76" s="43">
        <v>2538.2800000000002</v>
      </c>
    </row>
    <row r="77" spans="1:6" x14ac:dyDescent="0.25">
      <c r="A77" s="84">
        <v>44957</v>
      </c>
      <c r="B77" s="85"/>
      <c r="C77" s="42" t="s">
        <v>16</v>
      </c>
      <c r="D77" s="42" t="s">
        <v>246</v>
      </c>
      <c r="E77" s="43">
        <v>3838.28</v>
      </c>
      <c r="F77" s="43">
        <v>3838.28</v>
      </c>
    </row>
    <row r="78" spans="1:6" x14ac:dyDescent="0.25">
      <c r="A78" s="84">
        <v>44957</v>
      </c>
      <c r="B78" s="85"/>
      <c r="C78" s="42" t="s">
        <v>7</v>
      </c>
      <c r="D78" s="42" t="s">
        <v>247</v>
      </c>
      <c r="E78" s="43">
        <v>6969.44</v>
      </c>
      <c r="F78" s="43">
        <v>6969.44</v>
      </c>
    </row>
    <row r="79" spans="1:6" x14ac:dyDescent="0.25">
      <c r="A79" s="84">
        <v>44957</v>
      </c>
      <c r="B79" s="85"/>
      <c r="C79" s="42" t="s">
        <v>6</v>
      </c>
      <c r="D79" s="42" t="s">
        <v>238</v>
      </c>
      <c r="E79" s="43">
        <v>2264.2800000000002</v>
      </c>
      <c r="F79" s="43">
        <v>2264.2800000000002</v>
      </c>
    </row>
    <row r="80" spans="1:6" x14ac:dyDescent="0.25">
      <c r="A80" s="84">
        <v>44957</v>
      </c>
      <c r="B80" s="85"/>
      <c r="C80" s="42" t="s">
        <v>25</v>
      </c>
      <c r="D80" s="42" t="s">
        <v>248</v>
      </c>
      <c r="E80" s="43">
        <v>2769</v>
      </c>
      <c r="F80" s="43">
        <v>2769</v>
      </c>
    </row>
    <row r="81" spans="1:6" x14ac:dyDescent="0.25">
      <c r="A81" s="84">
        <v>44957</v>
      </c>
      <c r="B81" s="85"/>
      <c r="C81" s="42" t="s">
        <v>100</v>
      </c>
      <c r="D81" s="42" t="s">
        <v>249</v>
      </c>
      <c r="E81" s="43">
        <v>2944.05</v>
      </c>
      <c r="F81" s="43">
        <v>2944.05</v>
      </c>
    </row>
    <row r="82" spans="1:6" x14ac:dyDescent="0.25">
      <c r="A82" s="84">
        <v>44957</v>
      </c>
      <c r="B82" s="85"/>
      <c r="C82" s="42" t="s">
        <v>110</v>
      </c>
      <c r="D82" s="42" t="s">
        <v>238</v>
      </c>
      <c r="E82" s="43">
        <v>1646.84</v>
      </c>
      <c r="F82" s="43">
        <v>1646.84</v>
      </c>
    </row>
    <row r="83" spans="1:6" x14ac:dyDescent="0.25">
      <c r="A83" s="84">
        <v>44957</v>
      </c>
      <c r="B83" s="85"/>
      <c r="C83" s="42" t="s">
        <v>0</v>
      </c>
      <c r="D83" s="42" t="s">
        <v>250</v>
      </c>
      <c r="E83" s="43">
        <v>6001.26</v>
      </c>
      <c r="F83" s="43">
        <v>6001.26</v>
      </c>
    </row>
    <row r="84" spans="1:6" x14ac:dyDescent="0.25">
      <c r="A84" s="84">
        <v>44957</v>
      </c>
      <c r="B84" s="85"/>
      <c r="C84" s="42" t="s">
        <v>2</v>
      </c>
      <c r="D84" s="42" t="s">
        <v>238</v>
      </c>
      <c r="E84" s="43">
        <v>2288.85</v>
      </c>
      <c r="F84" s="43">
        <v>2288.85</v>
      </c>
    </row>
    <row r="85" spans="1:6" x14ac:dyDescent="0.25">
      <c r="A85" s="84">
        <v>44957</v>
      </c>
      <c r="B85" s="85"/>
      <c r="C85" s="42" t="s">
        <v>23</v>
      </c>
      <c r="D85" s="42" t="s">
        <v>251</v>
      </c>
      <c r="E85" s="43">
        <v>4227.51</v>
      </c>
      <c r="F85" s="43">
        <v>4227.51</v>
      </c>
    </row>
    <row r="86" spans="1:6" x14ac:dyDescent="0.25">
      <c r="A86" s="84">
        <v>44957</v>
      </c>
      <c r="B86" s="85"/>
      <c r="C86" s="42" t="s">
        <v>1</v>
      </c>
      <c r="D86" s="42" t="s">
        <v>241</v>
      </c>
      <c r="E86" s="43">
        <v>2822.39</v>
      </c>
      <c r="F86" s="43">
        <v>2822.39</v>
      </c>
    </row>
    <row r="87" spans="1:6" x14ac:dyDescent="0.25">
      <c r="A87" s="84">
        <v>44957</v>
      </c>
      <c r="B87" s="85"/>
      <c r="C87" s="42" t="s">
        <v>5</v>
      </c>
      <c r="D87" s="42" t="s">
        <v>238</v>
      </c>
      <c r="E87" s="43">
        <v>2258.35</v>
      </c>
      <c r="F87" s="43">
        <v>2258.35</v>
      </c>
    </row>
    <row r="88" spans="1:6" x14ac:dyDescent="0.25">
      <c r="A88" s="84">
        <v>44957</v>
      </c>
      <c r="B88" s="85"/>
      <c r="C88" s="42" t="s">
        <v>26</v>
      </c>
      <c r="D88" s="42" t="s">
        <v>238</v>
      </c>
      <c r="E88" s="43">
        <v>2098.21</v>
      </c>
      <c r="F88" s="43">
        <v>2098.21</v>
      </c>
    </row>
    <row r="89" spans="1:6" x14ac:dyDescent="0.25">
      <c r="A89" s="84">
        <v>44957</v>
      </c>
      <c r="B89" s="85"/>
      <c r="C89" s="42" t="s">
        <v>17</v>
      </c>
      <c r="D89" s="42" t="s">
        <v>238</v>
      </c>
      <c r="E89" s="43">
        <v>2246.98</v>
      </c>
      <c r="F89" s="43">
        <v>2246.98</v>
      </c>
    </row>
    <row r="90" spans="1:6" customFormat="1" x14ac:dyDescent="0.25">
      <c r="A90" s="84">
        <v>44957</v>
      </c>
      <c r="B90" s="85"/>
      <c r="C90" s="42" t="s">
        <v>101</v>
      </c>
      <c r="D90" s="42" t="s">
        <v>238</v>
      </c>
      <c r="E90" s="43">
        <v>2489.9899999999998</v>
      </c>
      <c r="F90" s="43">
        <v>2488.3200000000002</v>
      </c>
    </row>
    <row r="91" spans="1:6" customFormat="1" x14ac:dyDescent="0.25">
      <c r="A91" s="86"/>
      <c r="B91" s="85"/>
      <c r="C91" s="87"/>
      <c r="D91" s="87"/>
      <c r="E91" s="88">
        <f>SUM(E5:E90)</f>
        <v>162238.76</v>
      </c>
      <c r="F91" s="88">
        <f>SUM(F5:F90)</f>
        <v>162237.09000000003</v>
      </c>
    </row>
    <row r="92" spans="1:6" customFormat="1" x14ac:dyDescent="0.25">
      <c r="A92" s="89" t="s">
        <v>230</v>
      </c>
      <c r="B92" s="77"/>
      <c r="C92" s="3"/>
      <c r="D92" s="90">
        <f>COUNT(A5:A90)</f>
        <v>86</v>
      </c>
      <c r="E92" s="1"/>
      <c r="F92" s="1"/>
    </row>
    <row r="93" spans="1:6" customFormat="1" x14ac:dyDescent="0.25">
      <c r="A93" s="91" t="s">
        <v>231</v>
      </c>
      <c r="B93" s="77"/>
      <c r="C93" s="3"/>
      <c r="D93" s="92">
        <f>E91</f>
        <v>162238.76</v>
      </c>
      <c r="E93" s="1"/>
      <c r="F93" s="1"/>
    </row>
    <row r="94" spans="1:6" customFormat="1" x14ac:dyDescent="0.25">
      <c r="A94" s="91" t="s">
        <v>232</v>
      </c>
      <c r="B94" s="77"/>
      <c r="C94" s="3"/>
      <c r="D94" s="92">
        <f>F91</f>
        <v>162237.09000000003</v>
      </c>
      <c r="E94" s="1"/>
      <c r="F94" s="1"/>
    </row>
    <row r="95" spans="1:6" customFormat="1" x14ac:dyDescent="0.25">
      <c r="A95" s="3"/>
      <c r="B95" s="77"/>
      <c r="C95" s="3"/>
      <c r="D95" s="3"/>
      <c r="E95" s="1"/>
      <c r="F95" s="1"/>
    </row>
    <row r="96" spans="1:6" customFormat="1" x14ac:dyDescent="0.25">
      <c r="A96" s="93" t="s">
        <v>233</v>
      </c>
      <c r="B96" s="94"/>
      <c r="C96" s="95"/>
      <c r="D96" s="96"/>
    </row>
    <row r="97" spans="1:6" customFormat="1" x14ac:dyDescent="0.25">
      <c r="A97" s="93" t="s">
        <v>234</v>
      </c>
      <c r="B97" s="94"/>
      <c r="C97" s="95"/>
      <c r="D97" s="96"/>
    </row>
    <row r="98" spans="1:6" customFormat="1" x14ac:dyDescent="0.25">
      <c r="A98" s="93" t="s">
        <v>235</v>
      </c>
      <c r="B98" s="94"/>
      <c r="C98" s="95"/>
      <c r="D98" s="96"/>
    </row>
    <row r="99" spans="1:6" customFormat="1" x14ac:dyDescent="0.25">
      <c r="A99" s="93"/>
      <c r="B99" s="94"/>
      <c r="C99" s="95"/>
      <c r="D99" s="96"/>
    </row>
    <row r="100" spans="1:6" customFormat="1" x14ac:dyDescent="0.25">
      <c r="A100" s="97" t="s">
        <v>109</v>
      </c>
      <c r="B100" s="98"/>
      <c r="C100" s="57"/>
      <c r="D100" s="57"/>
    </row>
    <row r="101" spans="1:6" customFormat="1" x14ac:dyDescent="0.25">
      <c r="A101" s="97"/>
      <c r="B101" s="98"/>
      <c r="C101" s="57"/>
      <c r="D101" s="57"/>
    </row>
    <row r="102" spans="1:6" customFormat="1" x14ac:dyDescent="0.25">
      <c r="A102" s="97"/>
      <c r="B102" s="98"/>
      <c r="C102" s="57"/>
      <c r="D102" s="57"/>
    </row>
    <row r="103" spans="1:6" customFormat="1" x14ac:dyDescent="0.25">
      <c r="A103" s="97"/>
      <c r="B103" s="98"/>
      <c r="C103" s="57"/>
      <c r="D103" s="57"/>
    </row>
    <row r="104" spans="1:6" customFormat="1" x14ac:dyDescent="0.25">
      <c r="A104" s="99"/>
      <c r="B104" s="58" t="s">
        <v>103</v>
      </c>
      <c r="C104" s="100"/>
      <c r="D104" s="59" t="s">
        <v>104</v>
      </c>
      <c r="F104" s="31"/>
    </row>
    <row r="105" spans="1:6" customFormat="1" x14ac:dyDescent="0.25">
      <c r="A105" s="57"/>
      <c r="B105" s="60" t="s">
        <v>105</v>
      </c>
      <c r="C105" s="100"/>
      <c r="D105" s="61" t="s">
        <v>106</v>
      </c>
      <c r="F105" s="31"/>
    </row>
    <row r="106" spans="1:6" x14ac:dyDescent="0.25">
      <c r="A106"/>
      <c r="B106" s="60" t="s">
        <v>107</v>
      </c>
      <c r="C106"/>
      <c r="D106" s="61" t="s">
        <v>108</v>
      </c>
      <c r="E106"/>
      <c r="F106" s="3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 </vt:lpstr>
      <vt:lpstr> 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2023-02-02T18:03:19Z</cp:lastPrinted>
  <dcterms:created xsi:type="dcterms:W3CDTF">2023-01-26T16:07:18Z</dcterms:created>
  <dcterms:modified xsi:type="dcterms:W3CDTF">2023-02-02T18:04:32Z</dcterms:modified>
</cp:coreProperties>
</file>