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sa Nazare\Casa de Nazaré\Tribunal\Transparência\Prestação de Contas\2022\11\"/>
    </mc:Choice>
  </mc:AlternateContent>
  <bookViews>
    <workbookView xWindow="0" yWindow="0" windowWidth="24000" windowHeight="9600" activeTab="3"/>
  </bookViews>
  <sheets>
    <sheet name="Anexo 10 Municipal" sheetId="5" r:id="rId1"/>
    <sheet name="Anexo 10 Federal" sheetId="6" r:id="rId2"/>
    <sheet name="Anexo III " sheetId="11" r:id="rId3"/>
    <sheet name="Anexo II " sheetId="1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1" l="1"/>
  <c r="E18" i="11" s="1"/>
  <c r="E19" i="11" s="1"/>
  <c r="E20" i="11" s="1"/>
  <c r="E21" i="11" s="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E70" i="11" s="1"/>
  <c r="E71" i="11" s="1"/>
  <c r="E72" i="11" s="1"/>
  <c r="E73" i="11" s="1"/>
  <c r="E74" i="11" s="1"/>
  <c r="E75" i="11" s="1"/>
  <c r="E76" i="11" s="1"/>
  <c r="E77" i="11" s="1"/>
  <c r="E78" i="11" s="1"/>
  <c r="E79" i="11" s="1"/>
  <c r="E80" i="11" s="1"/>
  <c r="E81" i="11" s="1"/>
  <c r="E82" i="11" s="1"/>
  <c r="E83" i="11" s="1"/>
  <c r="E84" i="11" s="1"/>
  <c r="E85" i="11" s="1"/>
  <c r="E86" i="11" s="1"/>
  <c r="E87" i="11" s="1"/>
  <c r="E88" i="11" s="1"/>
  <c r="E89" i="11" s="1"/>
  <c r="E90" i="11" s="1"/>
  <c r="E91" i="11" s="1"/>
  <c r="E92" i="11" s="1"/>
  <c r="E93" i="11" s="1"/>
  <c r="E94" i="11" s="1"/>
  <c r="E95" i="11" s="1"/>
  <c r="E96" i="11" s="1"/>
  <c r="E97" i="11" s="1"/>
  <c r="E98" i="11" s="1"/>
  <c r="E99" i="11" s="1"/>
  <c r="E100" i="11" s="1"/>
  <c r="E101" i="11" s="1"/>
  <c r="E102" i="11" s="1"/>
  <c r="E103" i="11" s="1"/>
  <c r="E104" i="11" s="1"/>
  <c r="E105" i="11" s="1"/>
  <c r="E106" i="11" s="1"/>
  <c r="E107" i="11" s="1"/>
  <c r="E108" i="11" s="1"/>
  <c r="E109" i="11" s="1"/>
  <c r="E110" i="11" s="1"/>
  <c r="E111" i="11" s="1"/>
  <c r="E112" i="11" s="1"/>
  <c r="E113" i="11" s="1"/>
  <c r="E114" i="11" s="1"/>
  <c r="E115" i="11" s="1"/>
  <c r="E116" i="11" s="1"/>
  <c r="E117" i="11" s="1"/>
  <c r="E118" i="11" s="1"/>
  <c r="E119" i="11" s="1"/>
  <c r="E120" i="11" s="1"/>
  <c r="E121" i="11" s="1"/>
  <c r="E122" i="11" s="1"/>
  <c r="E123" i="11" s="1"/>
  <c r="E124" i="11" s="1"/>
  <c r="E125" i="11" s="1"/>
  <c r="E126" i="11" s="1"/>
  <c r="E127" i="11" s="1"/>
  <c r="E128" i="11" s="1"/>
  <c r="E129" i="11" s="1"/>
  <c r="E130" i="11" s="1"/>
  <c r="E131" i="11" s="1"/>
  <c r="E132" i="11" s="1"/>
  <c r="E133" i="11" s="1"/>
  <c r="E134" i="11" s="1"/>
  <c r="E135" i="11" s="1"/>
  <c r="E136" i="11" s="1"/>
  <c r="E137" i="11" s="1"/>
  <c r="E138" i="11" s="1"/>
  <c r="E139" i="11" s="1"/>
  <c r="E140" i="11" s="1"/>
  <c r="E141" i="11" s="1"/>
  <c r="E142" i="11" s="1"/>
  <c r="E143" i="11" s="1"/>
  <c r="E144" i="11" s="1"/>
  <c r="E145" i="11" s="1"/>
  <c r="E146" i="11" s="1"/>
  <c r="E147" i="11" s="1"/>
  <c r="E148" i="11" s="1"/>
  <c r="E149" i="11" s="1"/>
  <c r="E150" i="11" s="1"/>
  <c r="E151" i="11" s="1"/>
  <c r="E152" i="11" s="1"/>
  <c r="E153" i="11" s="1"/>
  <c r="E154" i="11" s="1"/>
  <c r="E155" i="11" s="1"/>
  <c r="E156" i="11" s="1"/>
  <c r="E157" i="11" s="1"/>
  <c r="E16" i="11"/>
  <c r="C265" i="11" l="1"/>
  <c r="C238" i="11"/>
  <c r="C197" i="11"/>
  <c r="E15" i="11"/>
  <c r="J80" i="5" l="1"/>
  <c r="D66" i="10" l="1"/>
  <c r="F65" i="10"/>
  <c r="D68" i="10" s="1"/>
  <c r="E65" i="10"/>
  <c r="D67" i="10" s="1"/>
  <c r="G83" i="5" l="1"/>
  <c r="G82" i="5"/>
  <c r="G81" i="5"/>
  <c r="G80" i="5"/>
  <c r="G79" i="5"/>
  <c r="G78" i="5"/>
  <c r="J85" i="6" l="1"/>
  <c r="E85" i="6"/>
  <c r="C85" i="6"/>
  <c r="G84" i="6"/>
  <c r="I84" i="6" s="1"/>
  <c r="G83" i="6"/>
  <c r="I83" i="6" s="1"/>
  <c r="G82" i="6"/>
  <c r="I82" i="6" s="1"/>
  <c r="G81" i="6"/>
  <c r="I81" i="6" s="1"/>
  <c r="G80" i="6"/>
  <c r="I80" i="6" s="1"/>
  <c r="G79" i="6"/>
  <c r="A77" i="6"/>
  <c r="I37" i="6"/>
  <c r="I40" i="6" s="1"/>
  <c r="G85" i="6" l="1"/>
  <c r="I42" i="6"/>
  <c r="H95" i="6" s="1"/>
  <c r="I79" i="6"/>
  <c r="I85" i="6" s="1"/>
  <c r="H96" i="6" s="1"/>
  <c r="H97" i="6" s="1"/>
  <c r="H99" i="6" s="1"/>
  <c r="G84" i="5"/>
  <c r="E84" i="5"/>
  <c r="C84" i="5"/>
  <c r="I83" i="5"/>
  <c r="I82" i="5"/>
  <c r="I81" i="5"/>
  <c r="I80" i="5"/>
  <c r="I79" i="5"/>
  <c r="J84" i="5"/>
  <c r="I78" i="5"/>
  <c r="A76" i="5"/>
  <c r="I37" i="5"/>
  <c r="I40" i="5" s="1"/>
  <c r="I84" i="5" l="1"/>
  <c r="H95" i="5" s="1"/>
  <c r="H96" i="5" s="1"/>
  <c r="H98" i="5" s="1"/>
  <c r="I42" i="5"/>
  <c r="H94" i="5" s="1"/>
</calcChain>
</file>

<file path=xl/sharedStrings.xml><?xml version="1.0" encoding="utf-8"?>
<sst xmlns="http://schemas.openxmlformats.org/spreadsheetml/2006/main" count="607" uniqueCount="349">
  <si>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</si>
  <si>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</si>
  <si>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</si>
  <si>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</si>
  <si>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</si>
  <si>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</si>
  <si>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</si>
  <si>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</si>
  <si>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</si>
  <si>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</si>
  <si>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</si>
  <si>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</si>
  <si>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</si>
  <si>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</si>
  <si>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</si>
  <si>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</si>
  <si>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</si>
  <si>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</si>
  <si>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</si>
  <si>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</si>
  <si>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FG Asses e Des. de Pro. Sociais e Culturais Lt ME ref mês 09-2022 nf 1452</t>
  </si>
  <si>
    <t>folha ref mês 09 2022</t>
  </si>
  <si>
    <t>saldo final</t>
  </si>
  <si>
    <t xml:space="preserve">Relação da transferência citada acima - Folha </t>
  </si>
  <si>
    <t>Ana Claudia Maria da Silva</t>
  </si>
  <si>
    <t>Crislene Lucia Bernabé da Silva</t>
  </si>
  <si>
    <t>Denise Tealdi</t>
  </si>
  <si>
    <t>Elcio da Silva Pimenta</t>
  </si>
  <si>
    <t>Elenilda Americo dos Santos</t>
  </si>
  <si>
    <t>Eric Miguel Lemos de Freitas</t>
  </si>
  <si>
    <t xml:space="preserve">Fabiano de Oliveira Coelho </t>
  </si>
  <si>
    <t>Felipe Augusto dos Reis Pinto da Cunha</t>
  </si>
  <si>
    <t>Gilberto Ângelo Begiato</t>
  </si>
  <si>
    <t>Givonete Alves do Nascimento</t>
  </si>
  <si>
    <t>Jovelina Maria da Conceição Timoteo</t>
  </si>
  <si>
    <t>Juliana Alves de Brito</t>
  </si>
  <si>
    <t>Jurandir Francisco Maria</t>
  </si>
  <si>
    <t>Ketisley Sandra da Silva</t>
  </si>
  <si>
    <t>Kleybson Roberto da Silva Lima</t>
  </si>
  <si>
    <t>Luciana ALves Jorge Pereira</t>
  </si>
  <si>
    <t>Luzete da Conceição Nascimento</t>
  </si>
  <si>
    <t>Marcos Romão Dias</t>
  </si>
  <si>
    <t>Maria Aparecida da Silva</t>
  </si>
  <si>
    <t>Maria do Carmo da Silva Fachini</t>
  </si>
  <si>
    <t>Maria Fátima Faria dos Santos</t>
  </si>
  <si>
    <t>Miriam Aparecida Ruy</t>
  </si>
  <si>
    <t>Raquel Ramos da Silva Santos</t>
  </si>
  <si>
    <t>Renata Rosa de Moura</t>
  </si>
  <si>
    <t>Roseli Augusta Marques Muniz</t>
  </si>
  <si>
    <t>Sandra Regina Coelho</t>
  </si>
  <si>
    <t>Simone de Paula Souza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</si>
  <si>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</si>
  <si>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</si>
  <si>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</si>
  <si>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</si>
  <si>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</si>
  <si>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</si>
  <si>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</si>
  <si>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</si>
  <si>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SETIMO TERMO ADITIVO AO TERMO DE COLABORAÇÃO:</t>
  </si>
  <si>
    <t>Auto Posto DM Jundiai  Ltda</t>
  </si>
  <si>
    <t>São Paulo Transporte S/A</t>
  </si>
  <si>
    <t>Rapido Luxo Campinas Ltda</t>
  </si>
  <si>
    <t>Transurb Transportes  Urbanos de Jundiaí Ltda</t>
  </si>
  <si>
    <t>Metropolitan Life Seguros e Previdência Privada S.A.</t>
  </si>
  <si>
    <t>Emporio de Carnes Tulipas Ltda</t>
  </si>
  <si>
    <t>APM Lucena Lins Farma EPP</t>
  </si>
  <si>
    <t>Juliano P. da Silva ME</t>
  </si>
  <si>
    <t>FGTS</t>
  </si>
  <si>
    <t>Alelo S/A</t>
  </si>
  <si>
    <t>Adriana dos Santos Pereira </t>
  </si>
  <si>
    <t>Amanda de Almeida</t>
  </si>
  <si>
    <t>Ana Claudia de Oliveira</t>
  </si>
  <si>
    <t>Barbara Guimaraes Ikuhara</t>
  </si>
  <si>
    <t>Cristiane Zerbinatto</t>
  </si>
  <si>
    <t>Daniel Coimbra</t>
  </si>
  <si>
    <t>Marcio Luciano de Melo</t>
  </si>
  <si>
    <t>Maria Aparecida Fernandes Garcia</t>
  </si>
  <si>
    <t>Rodrigo Quirino de Jesus</t>
  </si>
  <si>
    <t>Rozenir Fernades Ribeiro</t>
  </si>
  <si>
    <t>Sandra Uilma de Melo Sanches</t>
  </si>
  <si>
    <t>Simone Alves do Nascimento</t>
  </si>
  <si>
    <t>Jundtel Com e Serv de Telecomunicações ltda ME REF MÊS 10-2022 NF 5188</t>
  </si>
  <si>
    <t>Associação Comercial e Empresarial de Jundiai REF MÊS 10-2022 NF 626712</t>
  </si>
  <si>
    <t>Infoqplan Soluções Empresariais Ltda - EPP REF MÊS 10-2022 NF 6232</t>
  </si>
  <si>
    <t>Auto Posto DM Jundiai  Ltda REF MÊS 10-2022 NF 7928</t>
  </si>
  <si>
    <t>CPFL REF MÊS 10-2022 NF 5947</t>
  </si>
  <si>
    <t>CPFL ref mês 10-2022 nf 2528</t>
  </si>
  <si>
    <t>CPFL ref mês 10-2022 nf 2501</t>
  </si>
  <si>
    <t>CPFL ref mês 10-2022 nf 5955</t>
  </si>
  <si>
    <t>CPFL ref mês 10-2022 nf 5939</t>
  </si>
  <si>
    <t>CPFL ref mês 10-2022 nf 2510</t>
  </si>
  <si>
    <t>São Paulo Transporte S/A ref mês 10-2022 nf 2501508</t>
  </si>
  <si>
    <t>Rapido Luxo Campinas Ltda ref mês 10-2022 nf 678856</t>
  </si>
  <si>
    <t>Transurb Transportes  Urbanos de Jundiaí Ltda ref mês 10-2022 nf 1197449</t>
  </si>
  <si>
    <t>Fenix  CP Controle de Pragas Ltda ME ref mês 10-2022 nf 6611</t>
  </si>
  <si>
    <t>Karina Victor de Souza ref mês 10-2022 nf 17</t>
  </si>
  <si>
    <t>Jundtel Com e Serv de Telecomunicações ltda ME ref mês 10-2022 nf 5190</t>
  </si>
  <si>
    <t>Metropolitan Life Seguros e Previdência Privada S.A. ref mês 10-2022 nf 69400</t>
  </si>
  <si>
    <t>Emporio de Carnes Tulipas Ltda ref mês 10-2022 nf 2197</t>
  </si>
  <si>
    <t>Telefonica Brasil as ref mês 10-2022 nf 697557</t>
  </si>
  <si>
    <t>Claro S A ref mês 10-2022 nf 930017</t>
  </si>
  <si>
    <t>Claro S A ref mês 10-2022 nf 729566</t>
  </si>
  <si>
    <t>Claro S A ref mês 10-2022 nf 369564</t>
  </si>
  <si>
    <t>Connectuse Sistemas Ltda - EPP ref mês 10-2022 nf 28019</t>
  </si>
  <si>
    <t>SKY ref mês 10-2022 nf 476693</t>
  </si>
  <si>
    <t>Fornecedora Tulipas Materiais para Construção Ltda EPP ref mês 10-2022 nf 6742</t>
  </si>
  <si>
    <t>Telefonica Brasil as ref mês 10-2022 nf 774047</t>
  </si>
  <si>
    <t>APM Lucena Lins Farma EPP ref mês 10-2022 nf 545</t>
  </si>
  <si>
    <t>Emporio de Carnes Tulipas Ltda ref mês 10-2022 nf 2202</t>
  </si>
  <si>
    <t>FG Asses e Desenv de Projetos Sociais e Culturais Lt ME ref mês 10-2022 nf 1464</t>
  </si>
  <si>
    <t>Telefonica Brasil as ref mês 10-2022 nf 391628</t>
  </si>
  <si>
    <t>Refrijund Peças e Equipamentos p/refrigeração Ltda ref mês 10-2022 nf 13067</t>
  </si>
  <si>
    <t>Juliano P. da Silva ME ref mês 10-2022 nf 3954</t>
  </si>
  <si>
    <t>FGTS ref mês 10-2022</t>
  </si>
  <si>
    <t>Organização Contábil Verdi Elite SS EPP ref mês 10-2022 nf 870</t>
  </si>
  <si>
    <t>Alelo S/A ref mês 10-2022 nf 495186</t>
  </si>
  <si>
    <t>folha ref mês 10-2022</t>
  </si>
  <si>
    <t>Viviane da Silva Oliveira</t>
  </si>
  <si>
    <t>CONCILIAÇÃO NOVEMBRO</t>
  </si>
  <si>
    <t>Jundiaí, 10 de Dezembro de 2022.</t>
  </si>
  <si>
    <t>Roberto Marzochi ME</t>
  </si>
  <si>
    <t>Roldao Auto Serv Com de Alimentos Ltda</t>
  </si>
  <si>
    <t>Padaria e Confeitaria Tudibão Eireli ME</t>
  </si>
  <si>
    <t>J R Martins - ME</t>
  </si>
  <si>
    <t>Kalunga Com e Ind Grafica Ltda.</t>
  </si>
  <si>
    <t>Daniela Cristina do Prado</t>
  </si>
  <si>
    <t>Marina de Souza</t>
  </si>
  <si>
    <t>Receb Prefeitura/Municipal ref mês 11 -2022 DOC 286492</t>
  </si>
  <si>
    <t>Receb Prefeitura/Federal ref mês 11 -2022 DOC 000001</t>
  </si>
  <si>
    <t>APM Lucena Lins Farma EPP ref mês 11-2022 nf 92401</t>
  </si>
  <si>
    <t>Thaise Goes Carneiro - reemb Saída indevida  da rescisão da funcionária</t>
  </si>
  <si>
    <t>Juan Aparecido A. Fortino - reemb Saída indevida  da rescisão da funcionário</t>
  </si>
  <si>
    <t>ajuste lançamento indevido</t>
  </si>
  <si>
    <t>Luzete da Conceição Nascimento- reemb Saída indev.  da rescisão da funcionária</t>
  </si>
  <si>
    <t>Luciana Alves Jorge Pereira - reemb Saída indevida  da rescisão da funcionária</t>
  </si>
  <si>
    <t>lançamento indevido</t>
  </si>
  <si>
    <t>Juliano P. da Silva ME ref mês 11-2022 nf 3954</t>
  </si>
  <si>
    <t>CPFL ref mês 11-2022 nf 2510</t>
  </si>
  <si>
    <t>CPFL ref mês 11-2022 nf 2536</t>
  </si>
  <si>
    <t>CPFL ref mês 11-2022 nf 2528</t>
  </si>
  <si>
    <t>CPFL ref mês 11-2022 nf 5947</t>
  </si>
  <si>
    <t>CPFL ref mês 11-2022 nf 5939</t>
  </si>
  <si>
    <t>CPFL ref mês 11-2022 nf 2501</t>
  </si>
  <si>
    <t>Auto Posto DM Jundiai  Ltda ref mês 11-2022 nf 8010</t>
  </si>
  <si>
    <t>Infoqplan Soluções Empresariais Ltda - EPP ref mês 11-2022 nf 6255</t>
  </si>
  <si>
    <t>Associação Comercial e Empresarial de Jundiai ref mês 11-2022 nf 628381</t>
  </si>
  <si>
    <t>CPFL ref mês 11-2022 nf 5955</t>
  </si>
  <si>
    <t>J R Martins - ME ref mês 11-2022 nf 14037</t>
  </si>
  <si>
    <t>São Paulo Transporte S/A ref mês 11-2022 nf 100635994</t>
  </si>
  <si>
    <t>Transurb Transportes  Urbanos de Jundiaí Ltda ref mês 11-2022 nf 1211486</t>
  </si>
  <si>
    <t xml:space="preserve">Emporio de Carnes Tulipas Ltda ref mês 11-2022 nf 2211 </t>
  </si>
  <si>
    <t>Rapido Luxo Campinas Ltda ref mês 11-2022 nf 684593</t>
  </si>
  <si>
    <t>Roldao Auto Serv Com de Alimentos Ltda ref mês 11-2022 nf 3777</t>
  </si>
  <si>
    <t>Roldao Auto Serv Com de Alimentos Ltda ref mês 11-2022 nf 3778</t>
  </si>
  <si>
    <t>Karina Victor de Souza ref mês 11-2022 nf 19</t>
  </si>
  <si>
    <t>Padaria e Confeitaria Tudibão Eireli ME ref mês 11-2022 nf 17434</t>
  </si>
  <si>
    <t>Associação Comercial e Empresarial de Jundiai ref mês 11-2022 nf 629575</t>
  </si>
  <si>
    <t>Connectuse Sistemas Ltda - EPP ref mês 11-2022 nf 28420</t>
  </si>
  <si>
    <t>Roberto Marzochi ME ref mês 11-2022 nf 11538</t>
  </si>
  <si>
    <t>APM Lucena Lins Farma EPP ref mês 11-2022 nf 94031</t>
  </si>
  <si>
    <t>Telefonica Brasil as ref mês 11-2022 nf 697557</t>
  </si>
  <si>
    <t>FG Asses e Desenv de Projetos Sociais e Culturais Lt ME ref mês 11-2022 nf 1473</t>
  </si>
  <si>
    <t>APM Lucena Lins Farma EPP ref mês 11-2022 nf 547</t>
  </si>
  <si>
    <t>folha ref mês 11 2022</t>
  </si>
  <si>
    <t>SKY ref mês 11-2022 nf 734974</t>
  </si>
  <si>
    <t>Claro S A ref mês 11-2022 nf 369564</t>
  </si>
  <si>
    <t>Claro S A ref mês 11-2022 nf 930017</t>
  </si>
  <si>
    <t>Claro S A ref mês 11-2022 nf 729566</t>
  </si>
  <si>
    <t>Metropolitan Life Seguros e Previdência Privada S.A. ref mês 11-2022 nf 69400</t>
  </si>
  <si>
    <t>Rendimento de Aplicação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</si>
  <si>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</si>
  <si>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</si>
  <si>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</si>
  <si>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</si>
  <si>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</si>
  <si>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</si>
  <si>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</si>
  <si>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</si>
  <si>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</si>
  <si>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</si>
  <si>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</si>
  <si>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</si>
  <si>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</si>
  <si>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</si>
  <si>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</si>
  <si>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</si>
  <si>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</si>
  <si>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</si>
  <si>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</si>
  <si>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</si>
  <si>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</si>
  <si>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</si>
  <si>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</si>
  <si>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</si>
  <si>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</si>
  <si>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</si>
  <si>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</si>
  <si>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</si>
  <si>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</si>
  <si>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</si>
  <si>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</si>
  <si>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</si>
  <si>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TERMO DE COLABORAÇÃO nº 03/2018 - Aditivo VII</t>
  </si>
  <si>
    <t>06/2022 a 07/2023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</si>
  <si>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</si>
  <si>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</si>
  <si>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</si>
  <si>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</si>
  <si>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</si>
  <si>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</si>
  <si>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</si>
  <si>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</si>
  <si>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</si>
  <si>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</si>
  <si>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</si>
  <si>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</si>
  <si>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</si>
  <si>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</si>
  <si>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</si>
  <si>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</si>
  <si>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</si>
  <si>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</si>
  <si>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</si>
  <si>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</si>
  <si>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</si>
  <si>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</si>
  <si>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</si>
  <si>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</si>
  <si>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</si>
  <si>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</si>
  <si>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</si>
  <si>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</si>
  <si>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</si>
  <si>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</si>
  <si>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</si>
  <si>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</si>
  <si>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</si>
  <si>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</si>
  <si>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</si>
  <si>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</si>
  <si>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</si>
  <si>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</si>
  <si>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</si>
  <si>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</si>
  <si>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</si>
  <si>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</si>
  <si>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</si>
  <si>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ORIGEM DOS RECURSOS (1): Federal</t>
  </si>
  <si>
    <t>EXERCÍCIO:  Novembro/2022</t>
  </si>
  <si>
    <t>Jundiaí, 10 de Dezembro de 2022</t>
  </si>
  <si>
    <t>estorno lcçto indev Steam Car Reparações Auromotivas Ltda ref mês 09-2022 nf 307</t>
  </si>
  <si>
    <t>estorno lçto indev Jundtel Com e Serv de Telecomunicações ltda ME ref mês 09-2022 nf 5161</t>
  </si>
  <si>
    <t>estorno lçto indev Fornecedora Tulipas Mat. Construção Ltda EPP ref mês 09-2022 nf 6496</t>
  </si>
  <si>
    <t>estorno lçto indev Rondi e Cia Ltda ref mês 09-2022 nf 490936</t>
  </si>
  <si>
    <t>estorno lçto indev Auto Peças Boiadeiro Ltda ref mês 09-2022 nf 48565</t>
  </si>
  <si>
    <t>estorno lçto indev Auto Peças Boiadeiro Ltda ref mês 09-2022 nf 29915</t>
  </si>
  <si>
    <t>estorno lçto indev Jundtel Com e Serv de Telecomunicações ltda ME ref mês 09-2022 nf 5166</t>
  </si>
  <si>
    <t>estorno lçto indev Wagner Costa Pardini Relógios ME ref mês 09-2022 nf 32656</t>
  </si>
  <si>
    <t>estorno lçto indev J V Artti Comercio e Recuperadora de Pneus ref mês 09-2022 nf 3470</t>
  </si>
  <si>
    <t>estorno lçto indev Jundtel Com e Serv de Telecomunicações ltda ME ref mês 09-2022 nf 5169</t>
  </si>
  <si>
    <t>estorno lçto indev Andreta Motors Ltda ref mês 09-2022 nf 76586</t>
  </si>
  <si>
    <t>estorno lçto indev Andreta Motors Ltda ref mês 09-2022 nf 36832</t>
  </si>
  <si>
    <t>estorno lçto indev Antonio Reginaldo da Silva ref mês 09-2022 ref nf 297</t>
  </si>
  <si>
    <t>estorno lçto indev Antonio Reginaldo da Silva ref mês 09-2022 ref nf 298</t>
  </si>
  <si>
    <t>estorno de lçto indev FG Asses e Des. de Pro. Sociais e Culturais Lt ME ref mês 09-2022 nf 1452</t>
  </si>
  <si>
    <t>estorno de lçto indev Jundtel Com e Serv de Telecomunicações ltda ME REF MÊS 10-2022 NF 5188</t>
  </si>
  <si>
    <t>estorno de lçto indev Associação Comercial e Empresarial de Jundiai REF MÊS 10-2022 NF 626712</t>
  </si>
  <si>
    <t>estorno de lçto indev Infoqplan Soluções Empresariais Ltda - EPP REF MÊS 10-2022 NF 6232</t>
  </si>
  <si>
    <t>estorno de lçto indev CPFL ref mês 10-2022 nf 2528</t>
  </si>
  <si>
    <t>estorno de lçto indev CPFL ref mês 10-2022 nf 5955</t>
  </si>
  <si>
    <t>estorno de lçto indev CPFL ref mês 10-2022 nf 2501</t>
  </si>
  <si>
    <t>estorno de lçto indev CPFL ref mês 10-2022 nf 5939</t>
  </si>
  <si>
    <t>estorno de lçto indev CPFL ref mês 10-2022 nf 2510</t>
  </si>
  <si>
    <t>estorno de lçto indev Jundtel Com e Serv de Telecomunicações ltda ME ref mês 10-2022 nf 5190</t>
  </si>
  <si>
    <t>estorno de lçto indev Fenix  CP Controle de Pragas Ltda ME ref mês 10-2022 nf 6611</t>
  </si>
  <si>
    <t>estorno de lçto indev Karina Victor de Souza ref mês 10-2022 nf 17</t>
  </si>
  <si>
    <t>estorno de lçto indev Claro S A ref mês 10-2022 nf 930017</t>
  </si>
  <si>
    <t>estorno de lçto indev Telefonica Brasil as ref mês 10-2022 nf 697557</t>
  </si>
  <si>
    <t>estorno de lçto indevClaro S A ref mês 10-2022 nf 729566</t>
  </si>
  <si>
    <t>estorno de lçto indevFornecedora Tulipas Materiais para Construção Ltda EPP ref mês 10-2022 nf 6742</t>
  </si>
  <si>
    <t>estorno de lçto indevSKY ref mês 10-2022 nf 476693</t>
  </si>
  <si>
    <t>estorno de lçto indev Connectuse Sistemas Ltda - EPP ref mês 10-2022 nf 28019</t>
  </si>
  <si>
    <t>estorno de lçto indev Claro S A ref mês 10-2022 nf 369564</t>
  </si>
  <si>
    <t>estorno de lçto indev FG Asses e Desenv de Projetos Sociais e Culturais Lt ME ref mês 10-2022 nf 1464</t>
  </si>
  <si>
    <t>estorno de lçto indev Telefonica Brasil as ref mês 10-2022 nf 774047</t>
  </si>
  <si>
    <t>estorno de lçto indev Refrijund Peças e Equipamentos p/refrigeração Ltda ref mês 10-2022 nf 13067</t>
  </si>
  <si>
    <t>estorno de lçto indev Telefonica Brasil as ref mês 10-2022 nf 391628</t>
  </si>
  <si>
    <t>estorno de lçto indev Organização Contábil Verdi Elite SS EPP ref mês 10-2022 nf 870</t>
  </si>
  <si>
    <t>estorno de lçto indev Infoqplan Soluções Empresariais Ltda - EPP ref mês 11-2022 nf 6255</t>
  </si>
  <si>
    <t>estorno de lçto indev CPFL ref mês 11-2022 nf 2510</t>
  </si>
  <si>
    <t>estorno de lçto indev CPFL ref mês 11-2022 nf 2536</t>
  </si>
  <si>
    <t>estorno de lçto indev CPFL ref mês 11-2022 nf 2528</t>
  </si>
  <si>
    <t>estorno de lçto indev CPFL ref mês 11-2022 nf 5947</t>
  </si>
  <si>
    <t>estorno de lçto indev CPFL ref mês 11-2022 nf 5939</t>
  </si>
  <si>
    <t>estorno de lçto indev CPFL ref mês 11-2022 nf 2501</t>
  </si>
  <si>
    <t>estorno de lçto indev Associação Comercial e Empresarial de Jundiai ref mês 11-2022 nf 628381</t>
  </si>
  <si>
    <t>estorno de lçto indev CPFL ref mês 11-2022 nf 5955</t>
  </si>
  <si>
    <t>estorno de lçto indev Karina Victor de Souza ref mês 11-2022 nf 19</t>
  </si>
  <si>
    <t>estorno de lçto indev Associação Comercial e Empresarial de Jundiai ref mês 11-2022 nf 629575</t>
  </si>
  <si>
    <t>estorno de lçto indev Telefonica Brasil as ref mês 11-2022 nf 697557</t>
  </si>
  <si>
    <t>estorno de lçto indev Connectuse Sistemas Ltda - EPP ref mês 11-2022 nf 28420</t>
  </si>
  <si>
    <t>estorno de lçto indev FG Asses e Desenv de Projetos Sociais e Culturais Lt ME ref mês 11-2022 nf 1473</t>
  </si>
  <si>
    <t>estorno de lçto indev SKY ref mês 11-2022 nf 734974</t>
  </si>
  <si>
    <t>estorno de lçto indev Claro S A ref mês 11-2022 nf 369564</t>
  </si>
  <si>
    <t>estorno de lçto indev Claro S A ref mês 11-2022 nf 930017</t>
  </si>
  <si>
    <t>estorno de lçto indev Claro S A ref mês 11-2022 nf 729566</t>
  </si>
  <si>
    <t>vr referente lançamento a menor R$ 1.852.95 Porto Seguro Cia de Seguros  ref mês 09-2022 nf 15220118 , valor correto R$ 3.530,18</t>
  </si>
  <si>
    <t xml:space="preserve">Erica Aparecida da Silva </t>
  </si>
  <si>
    <t>Centerlar Comercio de Utilidades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</si>
  <si>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</si>
  <si>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</si>
  <si>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</si>
  <si>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</si>
  <si>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</si>
  <si>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</si>
  <si>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</si>
  <si>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</si>
  <si>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Serviços Gerais</t>
  </si>
  <si>
    <t>Psicóloga</t>
  </si>
  <si>
    <t xml:space="preserve">Cuid de Crianças </t>
  </si>
  <si>
    <t>Psicológo</t>
  </si>
  <si>
    <t>Cuid de Crianças Feirista</t>
  </si>
  <si>
    <t>Educador II</t>
  </si>
  <si>
    <t>Auxiliar Administrativo</t>
  </si>
  <si>
    <t>Pedagoga</t>
  </si>
  <si>
    <t>coordenador administrativo</t>
  </si>
  <si>
    <t>Motorista</t>
  </si>
  <si>
    <t>Caseiro</t>
  </si>
  <si>
    <t xml:space="preserve">Coordenadora </t>
  </si>
  <si>
    <t>Cuidadora de Apoio</t>
  </si>
  <si>
    <t>Supervisora Geral</t>
  </si>
  <si>
    <t>Assist. Social - Superv</t>
  </si>
  <si>
    <t xml:space="preserve">Assistente Social 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</si>
  <si>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</si>
  <si>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</si>
  <si>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</si>
  <si>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</si>
  <si>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</si>
  <si>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</si>
  <si>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mês de novembro de 2022</t>
  </si>
  <si>
    <t>Despesas Assistidos / Condução</t>
  </si>
  <si>
    <t>Despesas Assistidos / Alimentação</t>
  </si>
  <si>
    <t>Desp com Assistidos / Saude</t>
  </si>
  <si>
    <t>Despesa com Pessoal</t>
  </si>
  <si>
    <t>Despesas Assistidos / Material Escolar</t>
  </si>
  <si>
    <t>Desp. Assistidos / Produtos higiene Pessoal/Bem Estar</t>
  </si>
  <si>
    <t>Despesa com Assistidos Limp/Hig/Descart</t>
  </si>
  <si>
    <t>estorno lçta duplicidade a regularizar proximo mês Juliano P. da Silva ME ref mês 10-2022 nf 3954 valor R$ 142,12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</si>
</sst>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R$&quot;\ #,##0.00;[Red]\-&quot;R$&quot;\ #,##0.00"/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87">
    <xf numFmtId="0" fontId="0" fillId="0" borderId="0" xfId="0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4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6" fillId="0" borderId="9" xfId="0" applyFont="1" applyFill="1" applyBorder="1"/>
    <xf numFmtId="4" fontId="6" fillId="0" borderId="10" xfId="0" applyNumberFormat="1" applyFont="1" applyFill="1" applyBorder="1"/>
    <xf numFmtId="0" fontId="2" fillId="0" borderId="3" xfId="0" applyFont="1" applyFill="1" applyBorder="1"/>
    <xf numFmtId="4" fontId="0" fillId="0" borderId="4" xfId="0" applyNumberFormat="1" applyFont="1" applyBorder="1"/>
    <xf numFmtId="4" fontId="0" fillId="0" borderId="0" xfId="0" applyNumberFormat="1" applyFill="1" applyBorder="1"/>
    <xf numFmtId="0" fontId="3" fillId="0" borderId="0" xfId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Alignment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4" fontId="0" fillId="0" borderId="0" xfId="0" applyNumberFormat="1" applyAlignment="1"/>
    <xf numFmtId="0" fontId="2" fillId="0" borderId="0" xfId="0" applyFont="1" applyFill="1" applyBorder="1"/>
    <xf numFmtId="4" fontId="0" fillId="0" borderId="0" xfId="0" applyNumberFormat="1" applyFont="1" applyBorder="1"/>
    <xf numFmtId="0" fontId="0" fillId="0" borderId="0" xfId="0" applyAlignment="1">
      <alignment horizontal="left"/>
    </xf>
    <xf numFmtId="14" fontId="0" fillId="0" borderId="0" xfId="0" applyNumberFormat="1" applyAlignment="1"/>
    <xf numFmtId="14" fontId="0" fillId="0" borderId="1" xfId="0" applyNumberFormat="1" applyBorder="1" applyAlignment="1"/>
    <xf numFmtId="0" fontId="0" fillId="0" borderId="1" xfId="0" applyBorder="1" applyAlignment="1"/>
    <xf numFmtId="4" fontId="0" fillId="0" borderId="1" xfId="0" applyNumberFormat="1" applyBorder="1" applyAlignment="1"/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8" fontId="0" fillId="0" borderId="0" xfId="0" applyNumberFormat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5" xfId="0" applyFont="1" applyBorder="1" applyAlignment="1">
      <alignment horizontal="center" wrapText="1"/>
    </xf>
    <xf numFmtId="4" fontId="17" fillId="0" borderId="15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wrapText="1"/>
    </xf>
    <xf numFmtId="0" fontId="0" fillId="0" borderId="7" xfId="0" applyBorder="1" applyAlignment="1"/>
    <xf numFmtId="0" fontId="0" fillId="0" borderId="24" xfId="0" applyBorder="1" applyAlignment="1"/>
    <xf numFmtId="4" fontId="6" fillId="0" borderId="25" xfId="0" applyNumberFormat="1" applyFont="1" applyFill="1" applyBorder="1"/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165" fontId="10" fillId="0" borderId="0" xfId="1" applyNumberFormat="1" applyFont="1" applyFill="1" applyBorder="1"/>
    <xf numFmtId="0" fontId="0" fillId="0" borderId="0" xfId="0" applyAlignment="1">
      <alignment horizontal="right"/>
    </xf>
    <xf numFmtId="0" fontId="10" fillId="0" borderId="0" xfId="3" applyNumberFormat="1" applyFont="1" applyFill="1" applyBorder="1"/>
    <xf numFmtId="165" fontId="10" fillId="0" borderId="0" xfId="1" applyNumberFormat="1" applyFont="1" applyFill="1"/>
    <xf numFmtId="4" fontId="28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29" fillId="0" borderId="0" xfId="0" applyFont="1" applyFill="1"/>
    <xf numFmtId="14" fontId="0" fillId="0" borderId="1" xfId="0" applyNumberFormat="1" applyBorder="1"/>
    <xf numFmtId="14" fontId="0" fillId="0" borderId="1" xfId="0" applyNumberFormat="1" applyFill="1" applyBorder="1" applyAlignme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/>
    <xf numFmtId="4" fontId="0" fillId="0" borderId="1" xfId="0" applyNumberFormat="1" applyFill="1" applyBorder="1" applyAlignment="1"/>
    <xf numFmtId="0" fontId="0" fillId="0" borderId="0" xfId="0" applyFill="1" applyAlignment="1"/>
    <xf numFmtId="0" fontId="0" fillId="0" borderId="0" xfId="0" applyFill="1"/>
    <xf numFmtId="0" fontId="0" fillId="0" borderId="1" xfId="0" applyFill="1" applyBorder="1" applyAlignment="1">
      <alignment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8" fillId="0" borderId="12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12" xfId="0" applyFont="1" applyFill="1" applyBorder="1" applyAlignment="1"/>
    <xf numFmtId="0" fontId="22" fillId="0" borderId="13" xfId="0" applyFont="1" applyFill="1" applyBorder="1" applyAlignment="1"/>
    <xf numFmtId="0" fontId="22" fillId="0" borderId="14" xfId="0" applyFont="1" applyFill="1" applyBorder="1" applyAlignment="1"/>
    <xf numFmtId="14" fontId="11" fillId="0" borderId="12" xfId="0" applyNumberFormat="1" applyFont="1" applyFill="1" applyBorder="1" applyAlignment="1">
      <alignment horizontal="center"/>
    </xf>
    <xf numFmtId="14" fontId="11" fillId="0" borderId="14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4" fontId="11" fillId="0" borderId="12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12" xfId="0" applyFont="1" applyBorder="1" applyAlignment="1">
      <alignment wrapText="1"/>
    </xf>
    <xf numFmtId="0" fontId="11" fillId="0" borderId="0" xfId="0" applyFont="1"/>
    <xf numFmtId="0" fontId="21" fillId="0" borderId="12" xfId="0" applyFont="1" applyBorder="1" applyAlignment="1"/>
    <xf numFmtId="0" fontId="22" fillId="0" borderId="12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14" fontId="11" fillId="0" borderId="12" xfId="0" quotePrefix="1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" fontId="11" fillId="0" borderId="12" xfId="0" applyNumberFormat="1" applyFont="1" applyBorder="1" applyAlignment="1">
      <alignment horizontal="center"/>
    </xf>
    <xf numFmtId="4" fontId="11" fillId="0" borderId="14" xfId="0" applyNumberFormat="1" applyFont="1" applyBorder="1" applyAlignment="1">
      <alignment horizontal="center"/>
    </xf>
    <xf numFmtId="14" fontId="11" fillId="0" borderId="12" xfId="0" applyNumberFormat="1" applyFont="1" applyBorder="1" applyAlignment="1">
      <alignment horizontal="center"/>
    </xf>
    <xf numFmtId="167" fontId="11" fillId="0" borderId="12" xfId="0" applyNumberFormat="1" applyFont="1" applyBorder="1" applyAlignment="1">
      <alignment horizontal="center"/>
    </xf>
    <xf numFmtId="167" fontId="11" fillId="0" borderId="14" xfId="0" applyNumberFormat="1" applyFont="1" applyBorder="1" applyAlignment="1">
      <alignment horizontal="center"/>
    </xf>
    <xf numFmtId="4" fontId="11" fillId="0" borderId="12" xfId="0" applyNumberFormat="1" applyFont="1" applyBorder="1"/>
    <xf numFmtId="4" fontId="11" fillId="0" borderId="14" xfId="0" applyNumberFormat="1" applyFont="1" applyBorder="1"/>
    <xf numFmtId="14" fontId="11" fillId="0" borderId="14" xfId="0" applyNumberFormat="1" applyFont="1" applyBorder="1" applyAlignment="1">
      <alignment horizontal="center"/>
    </xf>
    <xf numFmtId="0" fontId="22" fillId="0" borderId="12" xfId="0" applyFont="1" applyBorder="1" applyAlignment="1">
      <alignment horizontal="right"/>
    </xf>
    <xf numFmtId="0" fontId="23" fillId="0" borderId="12" xfId="0" applyFont="1" applyBorder="1"/>
    <xf numFmtId="4" fontId="24" fillId="0" borderId="12" xfId="0" applyNumberFormat="1" applyFont="1" applyBorder="1" applyAlignment="1"/>
    <xf numFmtId="4" fontId="23" fillId="0" borderId="12" xfId="0" applyNumberFormat="1" applyFont="1" applyBorder="1"/>
    <xf numFmtId="0" fontId="11" fillId="0" borderId="12" xfId="0" applyFont="1" applyBorder="1"/>
    <xf numFmtId="0" fontId="11" fillId="0" borderId="13" xfId="0" applyFont="1" applyBorder="1" applyAlignment="1">
      <alignment horizontal="right"/>
    </xf>
    <xf numFmtId="0" fontId="11" fillId="0" borderId="14" xfId="0" applyFont="1" applyBorder="1" applyAlignment="1">
      <alignment horizontal="right"/>
    </xf>
    <xf numFmtId="0" fontId="16" fillId="0" borderId="0" xfId="0" applyFont="1" applyAlignment="1"/>
    <xf numFmtId="0" fontId="16" fillId="0" borderId="12" xfId="0" applyFont="1" applyBorder="1" applyAlignment="1">
      <alignment vertical="center" wrapText="1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22" fillId="0" borderId="12" xfId="0" applyFont="1" applyBorder="1" applyAlignment="1"/>
    <xf numFmtId="0" fontId="22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6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7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6" fillId="0" borderId="18" xfId="0" applyFont="1" applyBorder="1" applyAlignment="1">
      <alignment wrapText="1"/>
    </xf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6" fillId="0" borderId="12" xfId="0" applyFont="1" applyBorder="1" applyAlignment="1"/>
    <xf numFmtId="4" fontId="17" fillId="0" borderId="12" xfId="0" applyNumberFormat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4" fontId="11" fillId="0" borderId="13" xfId="0" applyNumberFormat="1" applyFont="1" applyBorder="1" applyAlignment="1">
      <alignment horizontal="center"/>
    </xf>
    <xf numFmtId="168" fontId="17" fillId="0" borderId="12" xfId="0" applyNumberFormat="1" applyFont="1" applyBorder="1" applyAlignment="1">
      <alignment horizontal="center"/>
    </xf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6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65</xdr:row>
      <xdr:rowOff>83820</xdr:rowOff>
    </xdr:from>
    <xdr:to>
      <xdr:col>1</xdr:col>
      <xdr:colOff>190499</xdr:colOff>
      <xdr:row>70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561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66</xdr:row>
      <xdr:rowOff>83820</xdr:rowOff>
    </xdr:from>
    <xdr:to>
      <xdr:col>1</xdr:col>
      <xdr:colOff>190499</xdr:colOff>
      <xdr:row>71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190501</xdr:colOff>
      <xdr:row>0</xdr:row>
      <xdr:rowOff>0</xdr:rowOff>
    </xdr:from>
    <xdr:ext cx="916304" cy="916620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  <xdr:oneCellAnchor>
    <xdr:from>
      <xdr:col>0</xdr:col>
      <xdr:colOff>190501</xdr:colOff>
      <xdr:row>0</xdr:row>
      <xdr:rowOff>0</xdr:rowOff>
    </xdr:from>
    <xdr:ext cx="916304" cy="916620"/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76</xdr:row>
      <xdr:rowOff>0</xdr:rowOff>
    </xdr:from>
    <xdr:to>
      <xdr:col>2</xdr:col>
      <xdr:colOff>0</xdr:colOff>
      <xdr:row>79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504950" y="149923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73</xdr:row>
      <xdr:rowOff>0</xdr:rowOff>
    </xdr:from>
    <xdr:to>
      <xdr:col>2</xdr:col>
      <xdr:colOff>0</xdr:colOff>
      <xdr:row>77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504950" y="142303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100" workbookViewId="0">
      <selection activeCell="E120" sqref="E120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  <col min="13" max="13" width="12.140625" customWidth="1"/>
    <col min="14" max="14" width="14.85546875" customWidth="1"/>
  </cols>
  <sheetData>
    <row r="1" spans="1:10" ht="15.75" x14ac:dyDescent="0.25">
      <c r="A1" s="120" t="s">
        <v>171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25">
      <c r="A2" s="121" t="s">
        <v>172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21" t="s">
        <v>173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x14ac:dyDescent="0.25">
      <c r="A4" s="121" t="s">
        <v>174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x14ac:dyDescent="0.25">
      <c r="A5" s="122" t="s">
        <v>175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</row>
    <row r="7" spans="1:10" x14ac:dyDescent="0.25">
      <c r="A7" s="114" t="s">
        <v>176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25">
      <c r="A8" s="114" t="s">
        <v>177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</row>
    <row r="10" spans="1:10" x14ac:dyDescent="0.25">
      <c r="A10" s="116" t="s">
        <v>178</v>
      </c>
      <c r="B10" s="117"/>
      <c r="C10" s="117"/>
      <c r="D10" s="117"/>
      <c r="E10" s="117"/>
      <c r="F10" s="117"/>
      <c r="G10" s="117"/>
      <c r="H10" s="117"/>
      <c r="I10" s="117"/>
      <c r="J10" s="118"/>
    </row>
    <row r="11" spans="1:10" x14ac:dyDescent="0.25">
      <c r="A11" s="119" t="s">
        <v>179</v>
      </c>
      <c r="B11" s="117"/>
      <c r="C11" s="117"/>
      <c r="D11" s="117"/>
      <c r="E11" s="117"/>
      <c r="F11" s="117"/>
      <c r="G11" s="117"/>
      <c r="H11" s="117"/>
      <c r="I11" s="117"/>
      <c r="J11" s="118"/>
    </row>
    <row r="12" spans="1:10" x14ac:dyDescent="0.25">
      <c r="A12" s="119" t="s">
        <v>180</v>
      </c>
      <c r="B12" s="117"/>
      <c r="C12" s="117"/>
      <c r="D12" s="117"/>
      <c r="E12" s="117"/>
      <c r="F12" s="117"/>
      <c r="G12" s="117"/>
      <c r="H12" s="117"/>
      <c r="I12" s="117"/>
      <c r="J12" s="118"/>
    </row>
    <row r="13" spans="1:10" x14ac:dyDescent="0.25">
      <c r="A13" s="119" t="s">
        <v>181</v>
      </c>
      <c r="B13" s="117"/>
      <c r="C13" s="117"/>
      <c r="D13" s="117"/>
      <c r="E13" s="117"/>
      <c r="F13" s="117"/>
      <c r="G13" s="117"/>
      <c r="H13" s="117"/>
      <c r="I13" s="117"/>
      <c r="J13" s="118"/>
    </row>
    <row r="14" spans="1:10" x14ac:dyDescent="0.25">
      <c r="A14" s="116" t="s">
        <v>182</v>
      </c>
      <c r="B14" s="117"/>
      <c r="C14" s="117"/>
      <c r="D14" s="117"/>
      <c r="E14" s="117"/>
      <c r="F14" s="117"/>
      <c r="G14" s="117"/>
      <c r="H14" s="117"/>
      <c r="I14" s="117"/>
      <c r="J14" s="118"/>
    </row>
    <row r="15" spans="1:10" x14ac:dyDescent="0.25">
      <c r="A15" s="119" t="s">
        <v>183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32" t="s">
        <v>249</v>
      </c>
      <c r="B16" s="133"/>
      <c r="C16" s="133"/>
      <c r="D16" s="133"/>
      <c r="E16" s="133"/>
      <c r="F16" s="133"/>
      <c r="G16" s="133"/>
      <c r="H16" s="133"/>
      <c r="I16" s="133"/>
      <c r="J16" s="133"/>
    </row>
    <row r="17" spans="1:14" x14ac:dyDescent="0.25">
      <c r="A17" s="134" t="s">
        <v>184</v>
      </c>
      <c r="B17" s="117"/>
      <c r="C17" s="117"/>
      <c r="D17" s="117"/>
      <c r="E17" s="117"/>
      <c r="F17" s="117"/>
      <c r="G17" s="117"/>
      <c r="H17" s="117"/>
      <c r="I17" s="117"/>
      <c r="J17" s="118"/>
    </row>
    <row r="18" spans="1:14" x14ac:dyDescent="0.25">
      <c r="A18" s="135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4" x14ac:dyDescent="0.25">
      <c r="A19" s="136" t="s">
        <v>185</v>
      </c>
      <c r="B19" s="117"/>
      <c r="C19" s="117"/>
      <c r="D19" s="117"/>
      <c r="E19" s="117"/>
      <c r="F19" s="117"/>
      <c r="G19" s="117"/>
      <c r="H19" s="117"/>
      <c r="I19" s="117"/>
      <c r="J19" s="118"/>
    </row>
    <row r="20" spans="1:14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4" x14ac:dyDescent="0.25">
      <c r="A21" s="137" t="s">
        <v>186</v>
      </c>
      <c r="B21" s="117"/>
      <c r="C21" s="117"/>
      <c r="D21" s="118"/>
      <c r="E21" s="137" t="s">
        <v>187</v>
      </c>
      <c r="F21" s="118"/>
      <c r="G21" s="137" t="s">
        <v>188</v>
      </c>
      <c r="H21" s="118"/>
      <c r="I21" s="137" t="s">
        <v>189</v>
      </c>
      <c r="J21" s="118"/>
    </row>
    <row r="22" spans="1:14" x14ac:dyDescent="0.25">
      <c r="A22" s="123" t="s">
        <v>190</v>
      </c>
      <c r="B22" s="124"/>
      <c r="C22" s="124"/>
      <c r="D22" s="125"/>
      <c r="E22" s="126">
        <v>43131</v>
      </c>
      <c r="F22" s="127"/>
      <c r="G22" s="128" t="s">
        <v>191</v>
      </c>
      <c r="H22" s="129"/>
      <c r="I22" s="130">
        <v>1543440</v>
      </c>
      <c r="J22" s="131"/>
    </row>
    <row r="23" spans="1:14" x14ac:dyDescent="0.25">
      <c r="A23" s="123" t="s">
        <v>192</v>
      </c>
      <c r="B23" s="124"/>
      <c r="C23" s="124"/>
      <c r="D23" s="125"/>
      <c r="E23" s="126">
        <v>43272</v>
      </c>
      <c r="F23" s="127"/>
      <c r="G23" s="128" t="s">
        <v>193</v>
      </c>
      <c r="H23" s="129"/>
      <c r="I23" s="130">
        <v>46306.06</v>
      </c>
      <c r="J23" s="131"/>
    </row>
    <row r="24" spans="1:14" x14ac:dyDescent="0.25">
      <c r="A24" s="123" t="s">
        <v>194</v>
      </c>
      <c r="B24" s="124"/>
      <c r="C24" s="124"/>
      <c r="D24" s="125"/>
      <c r="E24" s="126">
        <v>43462</v>
      </c>
      <c r="F24" s="127"/>
      <c r="G24" s="128" t="s">
        <v>195</v>
      </c>
      <c r="H24" s="129"/>
      <c r="I24" s="130">
        <v>1662821.82</v>
      </c>
      <c r="J24" s="131"/>
    </row>
    <row r="25" spans="1:14" x14ac:dyDescent="0.25">
      <c r="A25" s="123" t="s">
        <v>196</v>
      </c>
      <c r="B25" s="124"/>
      <c r="C25" s="124"/>
      <c r="D25" s="125"/>
      <c r="E25" s="126">
        <v>43588</v>
      </c>
      <c r="F25" s="127"/>
      <c r="G25" s="128" t="s">
        <v>195</v>
      </c>
      <c r="H25" s="129"/>
      <c r="I25" s="130">
        <v>1781796.38</v>
      </c>
      <c r="J25" s="131"/>
    </row>
    <row r="26" spans="1:14" x14ac:dyDescent="0.25">
      <c r="A26" s="123" t="s">
        <v>197</v>
      </c>
      <c r="B26" s="124"/>
      <c r="C26" s="124"/>
      <c r="D26" s="125"/>
      <c r="E26" s="126">
        <v>43825</v>
      </c>
      <c r="F26" s="127"/>
      <c r="G26" s="128" t="s">
        <v>198</v>
      </c>
      <c r="H26" s="129"/>
      <c r="I26" s="130">
        <v>3444361.84</v>
      </c>
      <c r="J26" s="131"/>
    </row>
    <row r="27" spans="1:14" x14ac:dyDescent="0.25">
      <c r="A27" s="123" t="s">
        <v>199</v>
      </c>
      <c r="B27" s="124"/>
      <c r="C27" s="124"/>
      <c r="D27" s="125"/>
      <c r="E27" s="126">
        <v>44292</v>
      </c>
      <c r="F27" s="127"/>
      <c r="G27" s="128" t="s">
        <v>200</v>
      </c>
      <c r="H27" s="129"/>
      <c r="I27" s="130">
        <v>2541151.52</v>
      </c>
      <c r="J27" s="131"/>
    </row>
    <row r="28" spans="1:14" x14ac:dyDescent="0.25">
      <c r="A28" s="123" t="s">
        <v>201</v>
      </c>
      <c r="B28" s="124"/>
      <c r="C28" s="124"/>
      <c r="D28" s="125"/>
      <c r="E28" s="126">
        <v>44369</v>
      </c>
      <c r="F28" s="127"/>
      <c r="G28" s="128" t="s">
        <v>202</v>
      </c>
      <c r="H28" s="129"/>
      <c r="I28" s="130">
        <v>30000</v>
      </c>
      <c r="J28" s="131"/>
    </row>
    <row r="29" spans="1:14" x14ac:dyDescent="0.25">
      <c r="A29" s="123" t="s">
        <v>203</v>
      </c>
      <c r="B29" s="124"/>
      <c r="C29" s="124"/>
      <c r="D29" s="125"/>
      <c r="E29" s="126">
        <v>44854</v>
      </c>
      <c r="F29" s="127"/>
      <c r="G29" s="128" t="s">
        <v>204</v>
      </c>
      <c r="H29" s="129"/>
      <c r="I29" s="130">
        <v>1813789.92</v>
      </c>
      <c r="J29" s="131"/>
    </row>
    <row r="30" spans="1:14" x14ac:dyDescent="0.25">
      <c r="A30" s="67"/>
      <c r="B30" s="67"/>
      <c r="C30" s="67"/>
      <c r="D30" s="67"/>
      <c r="E30" s="67"/>
      <c r="F30" s="67"/>
      <c r="G30" s="67"/>
      <c r="H30" s="67"/>
      <c r="I30" s="68"/>
      <c r="J30" s="68"/>
    </row>
    <row r="31" spans="1:14" x14ac:dyDescent="0.25">
      <c r="A31" s="138" t="s">
        <v>205</v>
      </c>
      <c r="B31" s="117"/>
      <c r="C31" s="117"/>
      <c r="D31" s="117"/>
      <c r="E31" s="117"/>
      <c r="F31" s="117"/>
      <c r="G31" s="117"/>
      <c r="H31" s="117"/>
      <c r="I31" s="117"/>
      <c r="J31" s="118"/>
      <c r="N31" s="69"/>
    </row>
    <row r="32" spans="1:14" x14ac:dyDescent="0.25">
      <c r="A32" s="139" t="s">
        <v>206</v>
      </c>
      <c r="B32" s="118"/>
      <c r="C32" s="139" t="s">
        <v>207</v>
      </c>
      <c r="D32" s="118"/>
      <c r="E32" s="139" t="s">
        <v>208</v>
      </c>
      <c r="F32" s="118"/>
      <c r="G32" s="139" t="s">
        <v>209</v>
      </c>
      <c r="H32" s="140"/>
      <c r="I32" s="139" t="s">
        <v>210</v>
      </c>
      <c r="J32" s="118"/>
    </row>
    <row r="33" spans="1:10" x14ac:dyDescent="0.25">
      <c r="A33" s="141">
        <v>44875</v>
      </c>
      <c r="B33" s="142"/>
      <c r="C33" s="143">
        <v>267000</v>
      </c>
      <c r="D33" s="144"/>
      <c r="E33" s="145">
        <v>44872</v>
      </c>
      <c r="F33" s="142"/>
      <c r="G33" s="146">
        <v>286492</v>
      </c>
      <c r="H33" s="147"/>
      <c r="I33" s="148">
        <v>267000</v>
      </c>
      <c r="J33" s="149"/>
    </row>
    <row r="34" spans="1:10" x14ac:dyDescent="0.25">
      <c r="A34" s="145"/>
      <c r="B34" s="150"/>
      <c r="C34" s="143"/>
      <c r="D34" s="144"/>
      <c r="E34" s="145"/>
      <c r="F34" s="150"/>
      <c r="G34" s="146"/>
      <c r="H34" s="147"/>
      <c r="I34" s="148"/>
      <c r="J34" s="149"/>
    </row>
    <row r="35" spans="1:10" x14ac:dyDescent="0.25">
      <c r="A35" s="155"/>
      <c r="B35" s="118"/>
      <c r="C35" s="155"/>
      <c r="D35" s="118"/>
      <c r="E35" s="155"/>
      <c r="F35" s="118"/>
      <c r="G35" s="155"/>
      <c r="H35" s="118"/>
      <c r="I35" s="148"/>
      <c r="J35" s="149"/>
    </row>
    <row r="36" spans="1:10" x14ac:dyDescent="0.25">
      <c r="A36" s="151" t="s">
        <v>211</v>
      </c>
      <c r="B36" s="117"/>
      <c r="C36" s="117"/>
      <c r="D36" s="117"/>
      <c r="E36" s="117"/>
      <c r="F36" s="118"/>
      <c r="G36" s="152"/>
      <c r="H36" s="118"/>
      <c r="I36" s="154">
        <v>20235.78</v>
      </c>
      <c r="J36" s="149"/>
    </row>
    <row r="37" spans="1:10" x14ac:dyDescent="0.25">
      <c r="A37" s="151" t="s">
        <v>212</v>
      </c>
      <c r="B37" s="117"/>
      <c r="C37" s="117"/>
      <c r="D37" s="117"/>
      <c r="E37" s="117"/>
      <c r="F37" s="118"/>
      <c r="G37" s="152"/>
      <c r="H37" s="118"/>
      <c r="I37" s="153">
        <f>SUM(I33:J35)</f>
        <v>267000</v>
      </c>
      <c r="J37" s="149"/>
    </row>
    <row r="38" spans="1:10" x14ac:dyDescent="0.25">
      <c r="A38" s="151" t="s">
        <v>213</v>
      </c>
      <c r="B38" s="117"/>
      <c r="C38" s="117"/>
      <c r="D38" s="117"/>
      <c r="E38" s="117"/>
      <c r="F38" s="118"/>
      <c r="G38" s="152"/>
      <c r="H38" s="118"/>
      <c r="I38" s="154">
        <v>165.08</v>
      </c>
      <c r="J38" s="149"/>
    </row>
    <row r="39" spans="1:10" x14ac:dyDescent="0.25">
      <c r="A39" s="151" t="s">
        <v>214</v>
      </c>
      <c r="B39" s="156"/>
      <c r="C39" s="156"/>
      <c r="D39" s="156"/>
      <c r="E39" s="156"/>
      <c r="F39" s="157"/>
      <c r="G39" s="152"/>
      <c r="H39" s="118"/>
      <c r="I39" s="153">
        <v>0</v>
      </c>
      <c r="J39" s="149"/>
    </row>
    <row r="40" spans="1:10" x14ac:dyDescent="0.25">
      <c r="A40" s="151" t="s">
        <v>215</v>
      </c>
      <c r="B40" s="117"/>
      <c r="C40" s="117"/>
      <c r="D40" s="117"/>
      <c r="E40" s="117"/>
      <c r="F40" s="118"/>
      <c r="G40" s="152"/>
      <c r="H40" s="118"/>
      <c r="I40" s="154">
        <f>SUM(I36:J39)</f>
        <v>287400.86000000004</v>
      </c>
      <c r="J40" s="149"/>
    </row>
    <row r="41" spans="1:10" x14ac:dyDescent="0.25">
      <c r="A41" s="151" t="s">
        <v>216</v>
      </c>
      <c r="B41" s="117"/>
      <c r="C41" s="117"/>
      <c r="D41" s="117"/>
      <c r="E41" s="117"/>
      <c r="F41" s="118"/>
      <c r="G41" s="152"/>
      <c r="H41" s="118"/>
      <c r="I41" s="154">
        <v>0</v>
      </c>
      <c r="J41" s="149"/>
    </row>
    <row r="42" spans="1:10" x14ac:dyDescent="0.25">
      <c r="A42" s="151" t="s">
        <v>217</v>
      </c>
      <c r="B42" s="117"/>
      <c r="C42" s="117"/>
      <c r="D42" s="117"/>
      <c r="E42" s="117"/>
      <c r="F42" s="118"/>
      <c r="G42" s="152"/>
      <c r="H42" s="118"/>
      <c r="I42" s="153">
        <f>I40+I41</f>
        <v>287400.86000000004</v>
      </c>
      <c r="J42" s="149"/>
    </row>
    <row r="43" spans="1:10" x14ac:dyDescent="0.25">
      <c r="A43" s="158" t="s">
        <v>218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x14ac:dyDescent="0.25">
      <c r="A44" s="158" t="s">
        <v>219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x14ac:dyDescent="0.25">
      <c r="A45" s="158" t="s">
        <v>220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</row>
    <row r="47" spans="1:10" ht="21.75" customHeight="1" x14ac:dyDescent="0.25">
      <c r="A47" s="159" t="s">
        <v>221</v>
      </c>
      <c r="B47" s="160"/>
      <c r="C47" s="160"/>
      <c r="D47" s="160"/>
      <c r="E47" s="160"/>
      <c r="F47" s="160"/>
      <c r="G47" s="160"/>
      <c r="H47" s="160"/>
      <c r="I47" s="160"/>
      <c r="J47" s="161"/>
    </row>
    <row r="48" spans="1:10" x14ac:dyDescent="0.25">
      <c r="A48" s="70"/>
      <c r="B48" s="71"/>
      <c r="C48" s="71"/>
      <c r="D48" s="71"/>
      <c r="E48" s="71"/>
      <c r="F48" s="71"/>
      <c r="G48" s="71"/>
      <c r="H48" s="71"/>
      <c r="I48" s="71"/>
      <c r="J48" s="71"/>
    </row>
    <row r="49" spans="1:10" x14ac:dyDescent="0.25">
      <c r="A49" s="70"/>
      <c r="B49" s="71"/>
      <c r="C49" s="71"/>
      <c r="D49" s="71"/>
      <c r="E49" s="71"/>
      <c r="F49" s="71"/>
      <c r="G49" s="71"/>
      <c r="H49" s="71"/>
      <c r="I49" s="71"/>
      <c r="J49" s="71"/>
    </row>
    <row r="50" spans="1:10" x14ac:dyDescent="0.25">
      <c r="A50" s="70"/>
      <c r="B50" s="71"/>
      <c r="C50" s="71"/>
      <c r="D50" s="71"/>
      <c r="E50" s="71"/>
      <c r="F50" s="71"/>
      <c r="G50" s="71"/>
      <c r="H50" s="71"/>
      <c r="I50" s="71"/>
      <c r="J50" s="71"/>
    </row>
    <row r="51" spans="1:10" x14ac:dyDescent="0.25">
      <c r="A51" s="70"/>
      <c r="B51" s="71"/>
      <c r="C51" s="71"/>
      <c r="D51" s="71"/>
      <c r="E51" s="71"/>
      <c r="F51" s="71"/>
      <c r="G51" s="71"/>
      <c r="H51" s="71"/>
      <c r="I51" s="71"/>
      <c r="J51" s="71"/>
    </row>
    <row r="52" spans="1:10" x14ac:dyDescent="0.25">
      <c r="A52" s="70"/>
      <c r="B52" s="71"/>
      <c r="C52" s="71"/>
      <c r="D52" s="71"/>
      <c r="E52" s="71"/>
      <c r="F52" s="71"/>
      <c r="G52" s="71"/>
      <c r="H52" s="71"/>
      <c r="I52" s="71"/>
      <c r="J52" s="71"/>
    </row>
    <row r="53" spans="1:10" x14ac:dyDescent="0.25">
      <c r="A53" s="70"/>
      <c r="B53" s="71"/>
      <c r="C53" s="71"/>
      <c r="D53" s="71"/>
      <c r="E53" s="71"/>
      <c r="F53" s="71"/>
      <c r="G53" s="71"/>
      <c r="H53" s="71"/>
      <c r="I53" s="71"/>
      <c r="J53" s="71"/>
    </row>
    <row r="54" spans="1:10" x14ac:dyDescent="0.25">
      <c r="A54" s="70"/>
      <c r="B54" s="71"/>
      <c r="C54" s="71"/>
      <c r="D54" s="71"/>
      <c r="E54" s="71"/>
      <c r="F54" s="71"/>
      <c r="G54" s="71"/>
      <c r="H54" s="71"/>
      <c r="I54" s="71"/>
      <c r="J54" s="71"/>
    </row>
    <row r="55" spans="1:10" x14ac:dyDescent="0.25">
      <c r="A55" s="70"/>
      <c r="B55" s="71"/>
      <c r="C55" s="71"/>
      <c r="D55" s="71"/>
      <c r="E55" s="71"/>
      <c r="F55" s="71"/>
      <c r="G55" s="71"/>
      <c r="H55" s="71"/>
      <c r="I55" s="71"/>
      <c r="J55" s="71"/>
    </row>
    <row r="56" spans="1:10" x14ac:dyDescent="0.25">
      <c r="A56" s="70"/>
      <c r="B56" s="71"/>
      <c r="C56" s="71"/>
      <c r="D56" s="71"/>
      <c r="E56" s="71"/>
      <c r="F56" s="71"/>
      <c r="G56" s="71"/>
      <c r="H56" s="71"/>
      <c r="I56" s="71"/>
      <c r="J56" s="71"/>
    </row>
    <row r="57" spans="1:10" x14ac:dyDescent="0.25">
      <c r="A57" s="70"/>
      <c r="B57" s="71"/>
      <c r="C57" s="71"/>
      <c r="D57" s="71"/>
      <c r="E57" s="71"/>
      <c r="F57" s="71"/>
      <c r="G57" s="71"/>
      <c r="H57" s="71"/>
      <c r="I57" s="71"/>
      <c r="J57" s="71"/>
    </row>
    <row r="58" spans="1:10" x14ac:dyDescent="0.25">
      <c r="A58" s="70"/>
      <c r="B58" s="71"/>
      <c r="C58" s="71"/>
      <c r="D58" s="71"/>
      <c r="E58" s="71"/>
      <c r="F58" s="71"/>
      <c r="G58" s="71"/>
      <c r="H58" s="71"/>
      <c r="I58" s="71"/>
      <c r="J58" s="71"/>
    </row>
    <row r="59" spans="1:10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</row>
    <row r="60" spans="1:10" x14ac:dyDescent="0.25">
      <c r="A60" s="70"/>
      <c r="B60" s="71"/>
      <c r="C60" s="71"/>
      <c r="D60" s="71"/>
      <c r="E60" s="71"/>
      <c r="F60" s="71"/>
      <c r="G60" s="71"/>
      <c r="H60" s="71"/>
      <c r="I60" s="71"/>
      <c r="J60" s="71"/>
    </row>
    <row r="61" spans="1:10" x14ac:dyDescent="0.25">
      <c r="A61" s="70"/>
      <c r="B61" s="71"/>
      <c r="C61" s="71"/>
      <c r="D61" s="71"/>
      <c r="E61" s="71"/>
      <c r="F61" s="71"/>
      <c r="G61" s="71"/>
      <c r="H61" s="71"/>
      <c r="I61" s="71"/>
      <c r="J61" s="71"/>
    </row>
    <row r="62" spans="1:10" x14ac:dyDescent="0.25">
      <c r="A62" s="70"/>
      <c r="B62" s="71"/>
      <c r="C62" s="71"/>
      <c r="D62" s="71"/>
      <c r="E62" s="71"/>
      <c r="F62" s="71"/>
      <c r="G62" s="71"/>
      <c r="H62" s="71"/>
      <c r="I62" s="71"/>
      <c r="J62" s="71"/>
    </row>
    <row r="63" spans="1:10" x14ac:dyDescent="0.25">
      <c r="A63" s="70"/>
      <c r="B63" s="71"/>
      <c r="C63" s="71"/>
      <c r="D63" s="71"/>
      <c r="E63" s="71"/>
      <c r="F63" s="71"/>
      <c r="G63" s="71"/>
      <c r="H63" s="71"/>
      <c r="I63" s="71"/>
      <c r="J63" s="71"/>
    </row>
    <row r="64" spans="1:10" x14ac:dyDescent="0.25">
      <c r="A64" s="70"/>
      <c r="B64" s="71"/>
      <c r="C64" s="71"/>
      <c r="D64" s="71"/>
      <c r="E64" s="71"/>
      <c r="F64" s="71"/>
      <c r="G64" s="71"/>
      <c r="H64" s="71"/>
      <c r="I64" s="71"/>
      <c r="J64" s="71"/>
    </row>
    <row r="65" spans="1:13" x14ac:dyDescent="0.25">
      <c r="A65" s="70"/>
      <c r="B65" s="71"/>
      <c r="C65" s="71"/>
      <c r="D65" s="71"/>
      <c r="E65" s="71"/>
      <c r="F65" s="71"/>
      <c r="G65" s="71"/>
      <c r="H65" s="71"/>
      <c r="I65" s="71"/>
      <c r="J65" s="71"/>
    </row>
    <row r="66" spans="1:13" ht="15.75" x14ac:dyDescent="0.25">
      <c r="A66" s="120" t="s">
        <v>171</v>
      </c>
      <c r="B66" s="120"/>
      <c r="C66" s="120"/>
      <c r="D66" s="120"/>
      <c r="E66" s="120"/>
      <c r="F66" s="120"/>
      <c r="G66" s="120"/>
      <c r="H66" s="120"/>
      <c r="I66" s="120"/>
      <c r="J66" s="120"/>
    </row>
    <row r="67" spans="1:13" x14ac:dyDescent="0.25">
      <c r="A67" s="121" t="s">
        <v>172</v>
      </c>
      <c r="B67" s="121"/>
      <c r="C67" s="121"/>
      <c r="D67" s="121"/>
      <c r="E67" s="121"/>
      <c r="F67" s="121"/>
      <c r="G67" s="121"/>
      <c r="H67" s="121"/>
      <c r="I67" s="121"/>
      <c r="J67" s="121"/>
    </row>
    <row r="68" spans="1:13" x14ac:dyDescent="0.25">
      <c r="A68" s="121" t="s">
        <v>173</v>
      </c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3" x14ac:dyDescent="0.25">
      <c r="A69" s="121" t="s">
        <v>174</v>
      </c>
      <c r="B69" s="121"/>
      <c r="C69" s="121"/>
      <c r="D69" s="121"/>
      <c r="E69" s="121"/>
      <c r="F69" s="121"/>
      <c r="G69" s="121"/>
      <c r="H69" s="121"/>
      <c r="I69" s="121"/>
      <c r="J69" s="121"/>
    </row>
    <row r="70" spans="1:13" x14ac:dyDescent="0.25">
      <c r="A70" s="122" t="s">
        <v>175</v>
      </c>
      <c r="B70" s="122"/>
      <c r="C70" s="122"/>
      <c r="D70" s="122"/>
      <c r="E70" s="122"/>
      <c r="F70" s="122"/>
      <c r="G70" s="122"/>
      <c r="H70" s="122"/>
      <c r="I70" s="122"/>
      <c r="J70" s="122"/>
    </row>
    <row r="71" spans="1:13" x14ac:dyDescent="0.25">
      <c r="A71" s="65"/>
      <c r="B71" s="65"/>
      <c r="C71" s="65"/>
      <c r="D71" s="65"/>
      <c r="E71" s="65"/>
      <c r="F71" s="65"/>
      <c r="G71" s="65"/>
      <c r="H71" s="65"/>
      <c r="I71" s="65"/>
      <c r="J71" s="65"/>
    </row>
    <row r="72" spans="1:13" x14ac:dyDescent="0.25">
      <c r="A72" s="114" t="s">
        <v>176</v>
      </c>
      <c r="B72" s="115"/>
      <c r="C72" s="115"/>
      <c r="D72" s="115"/>
      <c r="E72" s="115"/>
      <c r="F72" s="115"/>
      <c r="G72" s="115"/>
      <c r="H72" s="115"/>
      <c r="I72" s="115"/>
      <c r="J72" s="115"/>
    </row>
    <row r="73" spans="1:13" x14ac:dyDescent="0.25">
      <c r="A73" s="114" t="s">
        <v>177</v>
      </c>
      <c r="B73" s="115"/>
      <c r="C73" s="115"/>
      <c r="D73" s="115"/>
      <c r="E73" s="115"/>
      <c r="F73" s="115"/>
      <c r="G73" s="115"/>
      <c r="H73" s="115"/>
      <c r="I73" s="115"/>
      <c r="J73" s="115"/>
    </row>
    <row r="74" spans="1:13" x14ac:dyDescent="0.25">
      <c r="A74" s="70"/>
      <c r="B74" s="71"/>
      <c r="C74" s="71"/>
      <c r="D74" s="71"/>
      <c r="E74" s="71"/>
      <c r="F74" s="71"/>
      <c r="G74" s="71"/>
      <c r="H74" s="71"/>
      <c r="I74" s="71"/>
      <c r="J74" s="71"/>
    </row>
    <row r="75" spans="1:13" x14ac:dyDescent="0.25">
      <c r="A75" s="138" t="s">
        <v>222</v>
      </c>
      <c r="B75" s="117"/>
      <c r="C75" s="117"/>
      <c r="D75" s="117"/>
      <c r="E75" s="117"/>
      <c r="F75" s="117"/>
      <c r="G75" s="117"/>
      <c r="H75" s="117"/>
      <c r="I75" s="117"/>
      <c r="J75" s="118"/>
    </row>
    <row r="76" spans="1:13" x14ac:dyDescent="0.25">
      <c r="A76" s="162" t="str">
        <f>A19</f>
        <v>ORIGEM DOS RECURSOS (1): Municipal</v>
      </c>
      <c r="B76" s="117"/>
      <c r="C76" s="117"/>
      <c r="D76" s="117"/>
      <c r="E76" s="117"/>
      <c r="F76" s="117"/>
      <c r="G76" s="117"/>
      <c r="H76" s="117"/>
      <c r="I76" s="117"/>
      <c r="J76" s="118"/>
    </row>
    <row r="77" spans="1:13" ht="72.75" x14ac:dyDescent="0.25">
      <c r="A77" s="137" t="s">
        <v>223</v>
      </c>
      <c r="B77" s="118"/>
      <c r="C77" s="163" t="s">
        <v>224</v>
      </c>
      <c r="D77" s="161"/>
      <c r="E77" s="137" t="s">
        <v>225</v>
      </c>
      <c r="F77" s="118"/>
      <c r="G77" s="137" t="s">
        <v>226</v>
      </c>
      <c r="H77" s="118"/>
      <c r="I77" s="72" t="s">
        <v>227</v>
      </c>
      <c r="J77" s="72" t="s">
        <v>228</v>
      </c>
    </row>
    <row r="78" spans="1:13" x14ac:dyDescent="0.25">
      <c r="A78" s="164" t="s">
        <v>229</v>
      </c>
      <c r="B78" s="164"/>
      <c r="C78" s="165">
        <v>12641.81</v>
      </c>
      <c r="D78" s="144"/>
      <c r="E78" s="143">
        <v>11285.62</v>
      </c>
      <c r="F78" s="144"/>
      <c r="G78" s="143">
        <f t="shared" ref="G78:G83" si="0">C78-J78</f>
        <v>8495.93</v>
      </c>
      <c r="H78" s="144"/>
      <c r="I78" s="73">
        <f t="shared" ref="I78:I83" si="1">+E78+G78</f>
        <v>19781.550000000003</v>
      </c>
      <c r="J78" s="73">
        <v>4145.88</v>
      </c>
      <c r="M78" s="26"/>
    </row>
    <row r="79" spans="1:13" x14ac:dyDescent="0.25">
      <c r="A79" s="166" t="s">
        <v>230</v>
      </c>
      <c r="B79" s="166"/>
      <c r="C79" s="165">
        <v>0</v>
      </c>
      <c r="D79" s="144"/>
      <c r="E79" s="143">
        <v>1306.81</v>
      </c>
      <c r="F79" s="144"/>
      <c r="G79" s="143">
        <f t="shared" si="0"/>
        <v>0</v>
      </c>
      <c r="H79" s="144"/>
      <c r="I79" s="73">
        <f t="shared" si="1"/>
        <v>1306.81</v>
      </c>
      <c r="J79" s="73">
        <v>0</v>
      </c>
      <c r="M79" s="26"/>
    </row>
    <row r="80" spans="1:13" x14ac:dyDescent="0.25">
      <c r="A80" s="167" t="s">
        <v>231</v>
      </c>
      <c r="B80" s="168"/>
      <c r="C80" s="165">
        <v>100172.23</v>
      </c>
      <c r="D80" s="144"/>
      <c r="E80" s="143">
        <v>224535.94</v>
      </c>
      <c r="F80" s="144"/>
      <c r="G80" s="143">
        <f t="shared" si="0"/>
        <v>37246.019999999997</v>
      </c>
      <c r="H80" s="144"/>
      <c r="I80" s="73">
        <f t="shared" si="1"/>
        <v>261781.96</v>
      </c>
      <c r="J80" s="73">
        <f>42836.92+20089.29</f>
        <v>62926.21</v>
      </c>
      <c r="M80" s="26"/>
    </row>
    <row r="81" spans="1:13" x14ac:dyDescent="0.25">
      <c r="A81" s="164" t="s">
        <v>232</v>
      </c>
      <c r="B81" s="164"/>
      <c r="C81" s="165">
        <v>0</v>
      </c>
      <c r="D81" s="144"/>
      <c r="E81" s="143">
        <v>1852.95</v>
      </c>
      <c r="F81" s="144"/>
      <c r="G81" s="143">
        <f t="shared" si="0"/>
        <v>0</v>
      </c>
      <c r="H81" s="144"/>
      <c r="I81" s="73">
        <f t="shared" si="1"/>
        <v>1852.95</v>
      </c>
      <c r="J81" s="73">
        <v>0</v>
      </c>
      <c r="M81" s="26"/>
    </row>
    <row r="82" spans="1:13" x14ac:dyDescent="0.25">
      <c r="A82" s="164" t="s">
        <v>233</v>
      </c>
      <c r="B82" s="164"/>
      <c r="C82" s="165">
        <v>0</v>
      </c>
      <c r="D82" s="144"/>
      <c r="E82" s="143">
        <v>0</v>
      </c>
      <c r="F82" s="144"/>
      <c r="G82" s="143">
        <f t="shared" si="0"/>
        <v>0</v>
      </c>
      <c r="H82" s="144"/>
      <c r="I82" s="73">
        <f t="shared" si="1"/>
        <v>0</v>
      </c>
      <c r="J82" s="73">
        <v>0</v>
      </c>
      <c r="M82" s="26"/>
    </row>
    <row r="83" spans="1:13" x14ac:dyDescent="0.25">
      <c r="A83" s="164" t="s">
        <v>234</v>
      </c>
      <c r="B83" s="164"/>
      <c r="C83" s="165">
        <v>0</v>
      </c>
      <c r="D83" s="144"/>
      <c r="E83" s="143">
        <v>1019.71</v>
      </c>
      <c r="F83" s="144"/>
      <c r="G83" s="143">
        <f t="shared" si="0"/>
        <v>0</v>
      </c>
      <c r="H83" s="144"/>
      <c r="I83" s="73">
        <f t="shared" si="1"/>
        <v>1019.71</v>
      </c>
      <c r="J83" s="73">
        <v>0</v>
      </c>
      <c r="M83" s="26"/>
    </row>
    <row r="84" spans="1:13" x14ac:dyDescent="0.25">
      <c r="A84" s="171" t="s">
        <v>52</v>
      </c>
      <c r="B84" s="172"/>
      <c r="C84" s="165">
        <f>SUM(C78:D83)</f>
        <v>112814.04</v>
      </c>
      <c r="D84" s="144"/>
      <c r="E84" s="143">
        <f>SUM(E78:F83)</f>
        <v>240001.03</v>
      </c>
      <c r="F84" s="144"/>
      <c r="G84" s="143">
        <f>SUM(G78:H83)</f>
        <v>45741.95</v>
      </c>
      <c r="H84" s="144"/>
      <c r="I84" s="73">
        <f>SUM(I78:I83)</f>
        <v>285742.98000000004</v>
      </c>
      <c r="J84" s="73">
        <f>SUM(J78:J83)</f>
        <v>67072.09</v>
      </c>
    </row>
    <row r="85" spans="1:13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</row>
    <row r="86" spans="1:13" x14ac:dyDescent="0.25">
      <c r="A86" s="158" t="s">
        <v>235</v>
      </c>
      <c r="B86" s="115"/>
      <c r="C86" s="115"/>
      <c r="D86" s="115"/>
      <c r="E86" s="115"/>
      <c r="F86" s="115"/>
      <c r="G86" s="115"/>
      <c r="H86" s="115"/>
      <c r="I86" s="115"/>
      <c r="J86" s="115"/>
    </row>
    <row r="87" spans="1:13" x14ac:dyDescent="0.25">
      <c r="A87" s="158" t="s">
        <v>236</v>
      </c>
      <c r="B87" s="115"/>
      <c r="C87" s="115"/>
      <c r="D87" s="115"/>
      <c r="E87" s="115"/>
      <c r="F87" s="115"/>
      <c r="G87" s="115"/>
      <c r="H87" s="115"/>
      <c r="I87" s="115"/>
      <c r="J87" s="115"/>
    </row>
    <row r="88" spans="1:13" x14ac:dyDescent="0.25">
      <c r="A88" s="158" t="s">
        <v>237</v>
      </c>
      <c r="B88" s="115"/>
      <c r="C88" s="115"/>
      <c r="D88" s="115"/>
      <c r="E88" s="115"/>
      <c r="F88" s="115"/>
      <c r="G88" s="115"/>
      <c r="H88" s="115"/>
      <c r="I88" s="115"/>
      <c r="J88" s="115"/>
    </row>
    <row r="89" spans="1:13" x14ac:dyDescent="0.25">
      <c r="A89" s="158" t="s">
        <v>238</v>
      </c>
      <c r="B89" s="115"/>
      <c r="C89" s="115"/>
      <c r="D89" s="115"/>
      <c r="E89" s="115"/>
      <c r="F89" s="115"/>
      <c r="G89" s="115"/>
      <c r="H89" s="115"/>
      <c r="I89" s="115"/>
      <c r="J89" s="115"/>
    </row>
    <row r="90" spans="1:13" ht="23.25" customHeight="1" x14ac:dyDescent="0.25">
      <c r="A90" s="169" t="s">
        <v>239</v>
      </c>
      <c r="B90" s="170"/>
      <c r="C90" s="170"/>
      <c r="D90" s="170"/>
      <c r="E90" s="170"/>
      <c r="F90" s="170"/>
      <c r="G90" s="170"/>
      <c r="H90" s="170"/>
      <c r="I90" s="170"/>
      <c r="J90" s="170"/>
    </row>
    <row r="91" spans="1:13" x14ac:dyDescent="0.25">
      <c r="A91" s="158" t="s">
        <v>240</v>
      </c>
      <c r="B91" s="115"/>
      <c r="C91" s="115"/>
      <c r="D91" s="115"/>
      <c r="E91" s="115"/>
      <c r="F91" s="115"/>
      <c r="G91" s="115"/>
      <c r="H91" s="115"/>
      <c r="I91" s="115"/>
      <c r="J91" s="115"/>
    </row>
    <row r="92" spans="1:13" x14ac:dyDescent="0.25">
      <c r="A92" s="115"/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3" x14ac:dyDescent="0.25">
      <c r="A93" s="138" t="s">
        <v>241</v>
      </c>
      <c r="B93" s="117"/>
      <c r="C93" s="117"/>
      <c r="D93" s="117"/>
      <c r="E93" s="117"/>
      <c r="F93" s="117"/>
      <c r="G93" s="117"/>
      <c r="H93" s="117"/>
      <c r="I93" s="117"/>
      <c r="J93" s="118"/>
    </row>
    <row r="94" spans="1:13" x14ac:dyDescent="0.25">
      <c r="A94" s="179" t="s">
        <v>242</v>
      </c>
      <c r="B94" s="117"/>
      <c r="C94" s="117"/>
      <c r="D94" s="117"/>
      <c r="E94" s="117"/>
      <c r="F94" s="117"/>
      <c r="G94" s="118"/>
      <c r="H94" s="180">
        <f>I42</f>
        <v>287400.86000000004</v>
      </c>
      <c r="I94" s="181"/>
      <c r="J94" s="142"/>
    </row>
    <row r="95" spans="1:13" x14ac:dyDescent="0.25">
      <c r="A95" s="179" t="s">
        <v>243</v>
      </c>
      <c r="B95" s="117"/>
      <c r="C95" s="117"/>
      <c r="D95" s="117"/>
      <c r="E95" s="117"/>
      <c r="F95" s="117"/>
      <c r="G95" s="118"/>
      <c r="H95" s="183">
        <f>I84</f>
        <v>285742.98000000004</v>
      </c>
      <c r="I95" s="181"/>
      <c r="J95" s="142"/>
    </row>
    <row r="96" spans="1:13" x14ac:dyDescent="0.25">
      <c r="A96" s="179" t="s">
        <v>244</v>
      </c>
      <c r="B96" s="117"/>
      <c r="C96" s="117"/>
      <c r="D96" s="117"/>
      <c r="E96" s="117"/>
      <c r="F96" s="117"/>
      <c r="G96" s="118"/>
      <c r="H96" s="180">
        <f>I40-H95-I41</f>
        <v>1657.8800000000047</v>
      </c>
      <c r="I96" s="181"/>
      <c r="J96" s="142"/>
    </row>
    <row r="97" spans="1:10" x14ac:dyDescent="0.25">
      <c r="A97" s="179" t="s">
        <v>245</v>
      </c>
      <c r="B97" s="117"/>
      <c r="C97" s="117"/>
      <c r="D97" s="117"/>
      <c r="E97" s="117"/>
      <c r="F97" s="117"/>
      <c r="G97" s="118"/>
      <c r="H97" s="143">
        <v>0</v>
      </c>
      <c r="I97" s="182"/>
      <c r="J97" s="144"/>
    </row>
    <row r="98" spans="1:10" x14ac:dyDescent="0.25">
      <c r="A98" s="179" t="s">
        <v>246</v>
      </c>
      <c r="B98" s="117"/>
      <c r="C98" s="117"/>
      <c r="D98" s="117"/>
      <c r="E98" s="117"/>
      <c r="F98" s="117"/>
      <c r="G98" s="118"/>
      <c r="H98" s="180">
        <f>H96-H97</f>
        <v>1657.8800000000047</v>
      </c>
      <c r="I98" s="181"/>
      <c r="J98" s="142"/>
    </row>
    <row r="99" spans="1:10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</row>
    <row r="100" spans="1:10" x14ac:dyDescent="0.25">
      <c r="A100" s="173" t="s">
        <v>247</v>
      </c>
      <c r="B100" s="174"/>
      <c r="C100" s="174"/>
      <c r="D100" s="174"/>
      <c r="E100" s="174"/>
      <c r="F100" s="174"/>
      <c r="G100" s="174"/>
      <c r="H100" s="174"/>
      <c r="I100" s="174"/>
      <c r="J100" s="175"/>
    </row>
    <row r="101" spans="1:10" ht="12" customHeight="1" x14ac:dyDescent="0.25">
      <c r="A101" s="176"/>
      <c r="B101" s="177"/>
      <c r="C101" s="177"/>
      <c r="D101" s="177"/>
      <c r="E101" s="177"/>
      <c r="F101" s="177"/>
      <c r="G101" s="177"/>
      <c r="H101" s="177"/>
      <c r="I101" s="177"/>
      <c r="J101" s="178"/>
    </row>
    <row r="102" spans="1:10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</row>
    <row r="103" spans="1:10" x14ac:dyDescent="0.25">
      <c r="A103" s="74"/>
      <c r="B103" s="74" t="s">
        <v>250</v>
      </c>
      <c r="C103" s="74"/>
      <c r="D103" s="74"/>
      <c r="E103" s="74"/>
      <c r="F103" s="74"/>
      <c r="G103" s="74"/>
      <c r="H103" s="74"/>
      <c r="I103" s="74"/>
      <c r="J103" s="67"/>
    </row>
    <row r="104" spans="1:10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67"/>
    </row>
    <row r="105" spans="1:10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67"/>
    </row>
    <row r="106" spans="1:10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67"/>
    </row>
    <row r="107" spans="1:10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67"/>
    </row>
    <row r="108" spans="1:10" x14ac:dyDescent="0.25">
      <c r="A108" s="74"/>
      <c r="B108" s="75" t="s">
        <v>53</v>
      </c>
      <c r="C108" s="74"/>
      <c r="D108" s="74"/>
      <c r="E108" s="74"/>
      <c r="F108" s="74"/>
      <c r="G108" s="74"/>
      <c r="H108" s="53" t="s">
        <v>54</v>
      </c>
      <c r="J108" s="34"/>
    </row>
    <row r="109" spans="1:10" x14ac:dyDescent="0.25">
      <c r="A109" s="74"/>
      <c r="B109" s="74" t="s">
        <v>55</v>
      </c>
      <c r="C109" s="74"/>
      <c r="D109" s="74"/>
      <c r="E109" s="74"/>
      <c r="F109" s="74"/>
      <c r="G109" s="74"/>
      <c r="H109" s="55" t="s">
        <v>56</v>
      </c>
      <c r="J109" s="34"/>
    </row>
    <row r="110" spans="1:10" x14ac:dyDescent="0.25">
      <c r="B110" s="76" t="s">
        <v>57</v>
      </c>
      <c r="H110" s="55" t="s">
        <v>58</v>
      </c>
      <c r="J110" s="34"/>
    </row>
  </sheetData>
  <mergeCells count="159">
    <mergeCell ref="A100:J101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3:B83"/>
    <mergeCell ref="C83:D83"/>
    <mergeCell ref="E83:F83"/>
    <mergeCell ref="G83:H83"/>
    <mergeCell ref="A84:B84"/>
    <mergeCell ref="C84:D84"/>
    <mergeCell ref="E84:F84"/>
    <mergeCell ref="G84:H84"/>
    <mergeCell ref="A81:B81"/>
    <mergeCell ref="C81:D81"/>
    <mergeCell ref="E81:F81"/>
    <mergeCell ref="G81:H81"/>
    <mergeCell ref="A82:B82"/>
    <mergeCell ref="C82:D82"/>
    <mergeCell ref="E82:F82"/>
    <mergeCell ref="G82:H82"/>
    <mergeCell ref="A79:B79"/>
    <mergeCell ref="C79:D79"/>
    <mergeCell ref="E79:F79"/>
    <mergeCell ref="G79:H79"/>
    <mergeCell ref="A80:B80"/>
    <mergeCell ref="C80:D80"/>
    <mergeCell ref="E80:F80"/>
    <mergeCell ref="G80:H80"/>
    <mergeCell ref="A76:J76"/>
    <mergeCell ref="A77:B77"/>
    <mergeCell ref="C77:D77"/>
    <mergeCell ref="E77:F77"/>
    <mergeCell ref="G77:H77"/>
    <mergeCell ref="A78:B78"/>
    <mergeCell ref="C78:D78"/>
    <mergeCell ref="E78:F78"/>
    <mergeCell ref="G78:H78"/>
    <mergeCell ref="A68:J68"/>
    <mergeCell ref="A69:J69"/>
    <mergeCell ref="A70:J70"/>
    <mergeCell ref="A72:J72"/>
    <mergeCell ref="A73:J73"/>
    <mergeCell ref="A75:J75"/>
    <mergeCell ref="A43:J43"/>
    <mergeCell ref="A44:J44"/>
    <mergeCell ref="A45:J45"/>
    <mergeCell ref="A47:J47"/>
    <mergeCell ref="A66:J66"/>
    <mergeCell ref="A67:J67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J31"/>
    <mergeCell ref="A32:B32"/>
    <mergeCell ref="C32:D32"/>
    <mergeCell ref="E32:F32"/>
    <mergeCell ref="G32:H32"/>
    <mergeCell ref="I32:J32"/>
    <mergeCell ref="A28:D28"/>
    <mergeCell ref="E28:F28"/>
    <mergeCell ref="G28:H28"/>
    <mergeCell ref="I28:J28"/>
    <mergeCell ref="A29:D29"/>
    <mergeCell ref="E29:F29"/>
    <mergeCell ref="G29:H29"/>
    <mergeCell ref="I29:J29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0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topLeftCell="A105" workbookViewId="0">
      <selection activeCell="M66" sqref="M66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120" t="s">
        <v>171</v>
      </c>
      <c r="B1" s="120"/>
      <c r="C1" s="120"/>
      <c r="D1" s="120"/>
      <c r="E1" s="120"/>
      <c r="F1" s="120"/>
      <c r="G1" s="120"/>
      <c r="H1" s="120"/>
      <c r="I1" s="120"/>
      <c r="J1" s="120"/>
    </row>
    <row r="2" spans="1:10" x14ac:dyDescent="0.25">
      <c r="A2" s="121" t="s">
        <v>172</v>
      </c>
      <c r="B2" s="121"/>
      <c r="C2" s="121"/>
      <c r="D2" s="121"/>
      <c r="E2" s="121"/>
      <c r="F2" s="121"/>
      <c r="G2" s="121"/>
      <c r="H2" s="121"/>
      <c r="I2" s="121"/>
      <c r="J2" s="121"/>
    </row>
    <row r="3" spans="1:10" x14ac:dyDescent="0.25">
      <c r="A3" s="121" t="s">
        <v>173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x14ac:dyDescent="0.25">
      <c r="A4" s="121" t="s">
        <v>174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x14ac:dyDescent="0.25">
      <c r="A5" s="122" t="s">
        <v>175</v>
      </c>
      <c r="B5" s="122"/>
      <c r="C5" s="122"/>
      <c r="D5" s="122"/>
      <c r="E5" s="122"/>
      <c r="F5" s="122"/>
      <c r="G5" s="122"/>
      <c r="H5" s="122"/>
      <c r="I5" s="122"/>
      <c r="J5" s="122"/>
    </row>
    <row r="6" spans="1:10" x14ac:dyDescent="0.25">
      <c r="A6" s="65"/>
      <c r="B6" s="65"/>
      <c r="C6" s="65"/>
      <c r="D6" s="65"/>
      <c r="E6" s="65"/>
      <c r="F6" s="65"/>
      <c r="G6" s="65"/>
      <c r="H6" s="65"/>
      <c r="I6" s="65"/>
      <c r="J6" s="65"/>
    </row>
    <row r="7" spans="1:10" x14ac:dyDescent="0.25">
      <c r="A7" s="114" t="s">
        <v>176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25">
      <c r="A8" s="114" t="s">
        <v>177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x14ac:dyDescent="0.25">
      <c r="A9" s="66"/>
      <c r="B9" s="67"/>
      <c r="C9" s="67"/>
      <c r="D9" s="67"/>
      <c r="E9" s="67"/>
      <c r="F9" s="67"/>
      <c r="G9" s="67"/>
      <c r="H9" s="67"/>
      <c r="I9" s="67"/>
      <c r="J9" s="67"/>
    </row>
    <row r="10" spans="1:10" x14ac:dyDescent="0.25">
      <c r="A10" s="116" t="s">
        <v>178</v>
      </c>
      <c r="B10" s="117"/>
      <c r="C10" s="117"/>
      <c r="D10" s="117"/>
      <c r="E10" s="117"/>
      <c r="F10" s="117"/>
      <c r="G10" s="117"/>
      <c r="H10" s="117"/>
      <c r="I10" s="117"/>
      <c r="J10" s="118"/>
    </row>
    <row r="11" spans="1:10" x14ac:dyDescent="0.25">
      <c r="A11" s="119" t="s">
        <v>179</v>
      </c>
      <c r="B11" s="117"/>
      <c r="C11" s="117"/>
      <c r="D11" s="117"/>
      <c r="E11" s="117"/>
      <c r="F11" s="117"/>
      <c r="G11" s="117"/>
      <c r="H11" s="117"/>
      <c r="I11" s="117"/>
      <c r="J11" s="118"/>
    </row>
    <row r="12" spans="1:10" x14ac:dyDescent="0.25">
      <c r="A12" s="119" t="s">
        <v>180</v>
      </c>
      <c r="B12" s="117"/>
      <c r="C12" s="117"/>
      <c r="D12" s="117"/>
      <c r="E12" s="117"/>
      <c r="F12" s="117"/>
      <c r="G12" s="117"/>
      <c r="H12" s="117"/>
      <c r="I12" s="117"/>
      <c r="J12" s="118"/>
    </row>
    <row r="13" spans="1:10" x14ac:dyDescent="0.25">
      <c r="A13" s="119" t="s">
        <v>181</v>
      </c>
      <c r="B13" s="117"/>
      <c r="C13" s="117"/>
      <c r="D13" s="117"/>
      <c r="E13" s="117"/>
      <c r="F13" s="117"/>
      <c r="G13" s="117"/>
      <c r="H13" s="117"/>
      <c r="I13" s="117"/>
      <c r="J13" s="118"/>
    </row>
    <row r="14" spans="1:10" x14ac:dyDescent="0.25">
      <c r="A14" s="116" t="s">
        <v>182</v>
      </c>
      <c r="B14" s="117"/>
      <c r="C14" s="117"/>
      <c r="D14" s="117"/>
      <c r="E14" s="117"/>
      <c r="F14" s="117"/>
      <c r="G14" s="117"/>
      <c r="H14" s="117"/>
      <c r="I14" s="117"/>
      <c r="J14" s="118"/>
    </row>
    <row r="15" spans="1:10" x14ac:dyDescent="0.25">
      <c r="A15" s="119" t="s">
        <v>183</v>
      </c>
      <c r="B15" s="117"/>
      <c r="C15" s="117"/>
      <c r="D15" s="117"/>
      <c r="E15" s="117"/>
      <c r="F15" s="117"/>
      <c r="G15" s="117"/>
      <c r="H15" s="117"/>
      <c r="I15" s="117"/>
      <c r="J15" s="118"/>
    </row>
    <row r="16" spans="1:10" x14ac:dyDescent="0.25">
      <c r="A16" s="132" t="s">
        <v>249</v>
      </c>
      <c r="B16" s="133"/>
      <c r="C16" s="133"/>
      <c r="D16" s="133"/>
      <c r="E16" s="133"/>
      <c r="F16" s="133"/>
      <c r="G16" s="133"/>
      <c r="H16" s="133"/>
      <c r="I16" s="133"/>
      <c r="J16" s="133"/>
    </row>
    <row r="17" spans="1:10" x14ac:dyDescent="0.25">
      <c r="A17" s="134" t="s">
        <v>184</v>
      </c>
      <c r="B17" s="117"/>
      <c r="C17" s="117"/>
      <c r="D17" s="117"/>
      <c r="E17" s="117"/>
      <c r="F17" s="117"/>
      <c r="G17" s="117"/>
      <c r="H17" s="117"/>
      <c r="I17" s="117"/>
      <c r="J17" s="118"/>
    </row>
    <row r="18" spans="1:10" x14ac:dyDescent="0.25">
      <c r="A18" s="135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0" x14ac:dyDescent="0.25">
      <c r="A19" s="136" t="s">
        <v>248</v>
      </c>
      <c r="B19" s="117"/>
      <c r="C19" s="117"/>
      <c r="D19" s="117"/>
      <c r="E19" s="117"/>
      <c r="F19" s="117"/>
      <c r="G19" s="117"/>
      <c r="H19" s="117"/>
      <c r="I19" s="117"/>
      <c r="J19" s="118"/>
    </row>
    <row r="20" spans="1:10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0" x14ac:dyDescent="0.25">
      <c r="A21" s="137" t="s">
        <v>186</v>
      </c>
      <c r="B21" s="117"/>
      <c r="C21" s="117"/>
      <c r="D21" s="118"/>
      <c r="E21" s="137" t="s">
        <v>187</v>
      </c>
      <c r="F21" s="118"/>
      <c r="G21" s="137" t="s">
        <v>188</v>
      </c>
      <c r="H21" s="118"/>
      <c r="I21" s="137" t="s">
        <v>189</v>
      </c>
      <c r="J21" s="118"/>
    </row>
    <row r="22" spans="1:10" x14ac:dyDescent="0.25">
      <c r="A22" s="123" t="s">
        <v>190</v>
      </c>
      <c r="B22" s="124"/>
      <c r="C22" s="124"/>
      <c r="D22" s="125"/>
      <c r="E22" s="126">
        <v>43131</v>
      </c>
      <c r="F22" s="127"/>
      <c r="G22" s="128" t="s">
        <v>191</v>
      </c>
      <c r="H22" s="129"/>
      <c r="I22" s="130">
        <v>1543440</v>
      </c>
      <c r="J22" s="131"/>
    </row>
    <row r="23" spans="1:10" x14ac:dyDescent="0.25">
      <c r="A23" s="123" t="s">
        <v>192</v>
      </c>
      <c r="B23" s="124"/>
      <c r="C23" s="124"/>
      <c r="D23" s="125"/>
      <c r="E23" s="126">
        <v>43272</v>
      </c>
      <c r="F23" s="127"/>
      <c r="G23" s="128" t="s">
        <v>193</v>
      </c>
      <c r="H23" s="129"/>
      <c r="I23" s="130">
        <v>46306.06</v>
      </c>
      <c r="J23" s="131"/>
    </row>
    <row r="24" spans="1:10" x14ac:dyDescent="0.25">
      <c r="A24" s="123" t="s">
        <v>194</v>
      </c>
      <c r="B24" s="124"/>
      <c r="C24" s="124"/>
      <c r="D24" s="125"/>
      <c r="E24" s="126">
        <v>43462</v>
      </c>
      <c r="F24" s="127"/>
      <c r="G24" s="128" t="s">
        <v>195</v>
      </c>
      <c r="H24" s="129"/>
      <c r="I24" s="130">
        <v>1662821.82</v>
      </c>
      <c r="J24" s="131"/>
    </row>
    <row r="25" spans="1:10" x14ac:dyDescent="0.25">
      <c r="A25" s="123" t="s">
        <v>196</v>
      </c>
      <c r="B25" s="124"/>
      <c r="C25" s="124"/>
      <c r="D25" s="125"/>
      <c r="E25" s="126">
        <v>43588</v>
      </c>
      <c r="F25" s="127"/>
      <c r="G25" s="128" t="s">
        <v>195</v>
      </c>
      <c r="H25" s="129"/>
      <c r="I25" s="130">
        <v>1781796.38</v>
      </c>
      <c r="J25" s="131"/>
    </row>
    <row r="26" spans="1:10" x14ac:dyDescent="0.25">
      <c r="A26" s="123" t="s">
        <v>197</v>
      </c>
      <c r="B26" s="124"/>
      <c r="C26" s="124"/>
      <c r="D26" s="125"/>
      <c r="E26" s="126">
        <v>43825</v>
      </c>
      <c r="F26" s="127"/>
      <c r="G26" s="128" t="s">
        <v>198</v>
      </c>
      <c r="H26" s="129"/>
      <c r="I26" s="130">
        <v>3444361.84</v>
      </c>
      <c r="J26" s="131"/>
    </row>
    <row r="27" spans="1:10" x14ac:dyDescent="0.25">
      <c r="A27" s="123" t="s">
        <v>199</v>
      </c>
      <c r="B27" s="124"/>
      <c r="C27" s="124"/>
      <c r="D27" s="125"/>
      <c r="E27" s="126">
        <v>44292</v>
      </c>
      <c r="F27" s="127"/>
      <c r="G27" s="128" t="s">
        <v>200</v>
      </c>
      <c r="H27" s="129"/>
      <c r="I27" s="130">
        <v>2541151.52</v>
      </c>
      <c r="J27" s="131"/>
    </row>
    <row r="28" spans="1:10" x14ac:dyDescent="0.25">
      <c r="A28" s="123" t="s">
        <v>201</v>
      </c>
      <c r="B28" s="124"/>
      <c r="C28" s="124"/>
      <c r="D28" s="125"/>
      <c r="E28" s="126">
        <v>44369</v>
      </c>
      <c r="F28" s="127"/>
      <c r="G28" s="128" t="s">
        <v>202</v>
      </c>
      <c r="H28" s="129"/>
      <c r="I28" s="130">
        <v>30000</v>
      </c>
      <c r="J28" s="131"/>
    </row>
    <row r="29" spans="1:10" x14ac:dyDescent="0.25">
      <c r="A29" s="123" t="s">
        <v>203</v>
      </c>
      <c r="B29" s="124"/>
      <c r="C29" s="124"/>
      <c r="D29" s="125"/>
      <c r="E29" s="126">
        <v>44854</v>
      </c>
      <c r="F29" s="127"/>
      <c r="G29" s="128" t="s">
        <v>204</v>
      </c>
      <c r="H29" s="129"/>
      <c r="I29" s="130">
        <v>1813789.92</v>
      </c>
      <c r="J29" s="131"/>
    </row>
    <row r="30" spans="1:10" x14ac:dyDescent="0.25">
      <c r="A30" s="67"/>
      <c r="B30" s="67"/>
      <c r="C30" s="67"/>
      <c r="D30" s="67"/>
      <c r="E30" s="67"/>
      <c r="F30" s="67"/>
      <c r="G30" s="67"/>
      <c r="H30" s="67"/>
      <c r="I30" s="68"/>
      <c r="J30" s="68"/>
    </row>
    <row r="31" spans="1:10" x14ac:dyDescent="0.25">
      <c r="A31" s="138" t="s">
        <v>205</v>
      </c>
      <c r="B31" s="117"/>
      <c r="C31" s="117"/>
      <c r="D31" s="117"/>
      <c r="E31" s="117"/>
      <c r="F31" s="117"/>
      <c r="G31" s="117"/>
      <c r="H31" s="117"/>
      <c r="I31" s="117"/>
      <c r="J31" s="118"/>
    </row>
    <row r="32" spans="1:10" x14ac:dyDescent="0.25">
      <c r="A32" s="139" t="s">
        <v>206</v>
      </c>
      <c r="B32" s="118"/>
      <c r="C32" s="139" t="s">
        <v>207</v>
      </c>
      <c r="D32" s="118"/>
      <c r="E32" s="139" t="s">
        <v>208</v>
      </c>
      <c r="F32" s="118"/>
      <c r="G32" s="139" t="s">
        <v>209</v>
      </c>
      <c r="H32" s="140"/>
      <c r="I32" s="139" t="s">
        <v>210</v>
      </c>
      <c r="J32" s="118"/>
    </row>
    <row r="33" spans="1:10" x14ac:dyDescent="0.25">
      <c r="A33" s="141">
        <v>44875</v>
      </c>
      <c r="B33" s="142"/>
      <c r="C33" s="143">
        <v>40000</v>
      </c>
      <c r="D33" s="144"/>
      <c r="E33" s="145">
        <v>44872</v>
      </c>
      <c r="F33" s="142"/>
      <c r="G33" s="146">
        <v>1</v>
      </c>
      <c r="H33" s="147"/>
      <c r="I33" s="148">
        <v>40000</v>
      </c>
      <c r="J33" s="149"/>
    </row>
    <row r="34" spans="1:10" x14ac:dyDescent="0.25">
      <c r="A34" s="145"/>
      <c r="B34" s="150"/>
      <c r="C34" s="143"/>
      <c r="D34" s="144"/>
      <c r="E34" s="145"/>
      <c r="F34" s="150"/>
      <c r="G34" s="146"/>
      <c r="H34" s="147"/>
      <c r="I34" s="148"/>
      <c r="J34" s="149"/>
    </row>
    <row r="35" spans="1:10" x14ac:dyDescent="0.25">
      <c r="A35" s="155"/>
      <c r="B35" s="118"/>
      <c r="C35" s="155"/>
      <c r="D35" s="118"/>
      <c r="E35" s="155"/>
      <c r="F35" s="118"/>
      <c r="G35" s="155"/>
      <c r="H35" s="118"/>
      <c r="I35" s="148"/>
      <c r="J35" s="149"/>
    </row>
    <row r="36" spans="1:10" x14ac:dyDescent="0.25">
      <c r="A36" s="151" t="s">
        <v>211</v>
      </c>
      <c r="B36" s="117"/>
      <c r="C36" s="117"/>
      <c r="D36" s="117"/>
      <c r="E36" s="117"/>
      <c r="F36" s="118"/>
      <c r="G36" s="152"/>
      <c r="H36" s="118"/>
      <c r="I36" s="154">
        <v>0</v>
      </c>
      <c r="J36" s="149"/>
    </row>
    <row r="37" spans="1:10" x14ac:dyDescent="0.25">
      <c r="A37" s="151" t="s">
        <v>212</v>
      </c>
      <c r="B37" s="117"/>
      <c r="C37" s="117"/>
      <c r="D37" s="117"/>
      <c r="E37" s="117"/>
      <c r="F37" s="118"/>
      <c r="G37" s="152"/>
      <c r="H37" s="118"/>
      <c r="I37" s="153">
        <f>SUM(I33:J35)</f>
        <v>40000</v>
      </c>
      <c r="J37" s="149"/>
    </row>
    <row r="38" spans="1:10" x14ac:dyDescent="0.25">
      <c r="A38" s="151" t="s">
        <v>213</v>
      </c>
      <c r="B38" s="117"/>
      <c r="C38" s="117"/>
      <c r="D38" s="117"/>
      <c r="E38" s="117"/>
      <c r="F38" s="118"/>
      <c r="G38" s="152"/>
      <c r="H38" s="118"/>
      <c r="I38" s="154">
        <v>0</v>
      </c>
      <c r="J38" s="149"/>
    </row>
    <row r="39" spans="1:10" x14ac:dyDescent="0.25">
      <c r="A39" s="151" t="s">
        <v>214</v>
      </c>
      <c r="B39" s="156"/>
      <c r="C39" s="156"/>
      <c r="D39" s="156"/>
      <c r="E39" s="156"/>
      <c r="F39" s="157"/>
      <c r="G39" s="152"/>
      <c r="H39" s="118"/>
      <c r="I39" s="153">
        <v>0</v>
      </c>
      <c r="J39" s="149"/>
    </row>
    <row r="40" spans="1:10" x14ac:dyDescent="0.25">
      <c r="A40" s="151" t="s">
        <v>215</v>
      </c>
      <c r="B40" s="117"/>
      <c r="C40" s="117"/>
      <c r="D40" s="117"/>
      <c r="E40" s="117"/>
      <c r="F40" s="118"/>
      <c r="G40" s="152"/>
      <c r="H40" s="118"/>
      <c r="I40" s="154">
        <f>SUM(I36:J39)</f>
        <v>40000</v>
      </c>
      <c r="J40" s="149"/>
    </row>
    <row r="41" spans="1:10" x14ac:dyDescent="0.25">
      <c r="A41" s="151" t="s">
        <v>216</v>
      </c>
      <c r="B41" s="117"/>
      <c r="C41" s="117"/>
      <c r="D41" s="117"/>
      <c r="E41" s="117"/>
      <c r="F41" s="118"/>
      <c r="G41" s="152"/>
      <c r="H41" s="118"/>
      <c r="I41" s="154">
        <v>0</v>
      </c>
      <c r="J41" s="149"/>
    </row>
    <row r="42" spans="1:10" x14ac:dyDescent="0.25">
      <c r="A42" s="151" t="s">
        <v>217</v>
      </c>
      <c r="B42" s="117"/>
      <c r="C42" s="117"/>
      <c r="D42" s="117"/>
      <c r="E42" s="117"/>
      <c r="F42" s="118"/>
      <c r="G42" s="152"/>
      <c r="H42" s="118"/>
      <c r="I42" s="153">
        <f>I40+I41</f>
        <v>40000</v>
      </c>
      <c r="J42" s="149"/>
    </row>
    <row r="43" spans="1:10" x14ac:dyDescent="0.25">
      <c r="A43" s="158" t="s">
        <v>218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x14ac:dyDescent="0.25">
      <c r="A44" s="158" t="s">
        <v>219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x14ac:dyDescent="0.25">
      <c r="A45" s="158" t="s">
        <v>220</v>
      </c>
      <c r="B45" s="115"/>
      <c r="C45" s="115"/>
      <c r="D45" s="115"/>
      <c r="E45" s="115"/>
      <c r="F45" s="115"/>
      <c r="G45" s="115"/>
      <c r="H45" s="115"/>
      <c r="I45" s="115"/>
      <c r="J45" s="115"/>
    </row>
    <row r="46" spans="1:1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</row>
    <row r="47" spans="1:10" ht="21.75" customHeight="1" x14ac:dyDescent="0.25">
      <c r="A47" s="159" t="s">
        <v>221</v>
      </c>
      <c r="B47" s="160"/>
      <c r="C47" s="160"/>
      <c r="D47" s="160"/>
      <c r="E47" s="160"/>
      <c r="F47" s="160"/>
      <c r="G47" s="160"/>
      <c r="H47" s="160"/>
      <c r="I47" s="160"/>
      <c r="J47" s="161"/>
    </row>
    <row r="48" spans="1:10" x14ac:dyDescent="0.25">
      <c r="A48" s="70"/>
      <c r="B48" s="71"/>
      <c r="C48" s="71"/>
      <c r="D48" s="71"/>
      <c r="E48" s="71"/>
      <c r="F48" s="71"/>
      <c r="G48" s="71"/>
      <c r="H48" s="71"/>
      <c r="I48" s="71"/>
      <c r="J48" s="71"/>
    </row>
    <row r="49" spans="1:10" x14ac:dyDescent="0.25">
      <c r="A49" s="70"/>
      <c r="B49" s="71"/>
      <c r="C49" s="71"/>
      <c r="D49" s="71"/>
      <c r="E49" s="71"/>
      <c r="F49" s="71"/>
      <c r="G49" s="71"/>
      <c r="H49" s="71"/>
      <c r="I49" s="71"/>
      <c r="J49" s="71"/>
    </row>
    <row r="50" spans="1:10" x14ac:dyDescent="0.25">
      <c r="A50" s="70"/>
      <c r="B50" s="71"/>
      <c r="C50" s="71"/>
      <c r="D50" s="71"/>
      <c r="E50" s="71"/>
      <c r="F50" s="71"/>
      <c r="G50" s="71"/>
      <c r="H50" s="71"/>
      <c r="I50" s="71"/>
      <c r="J50" s="71"/>
    </row>
    <row r="51" spans="1:10" x14ac:dyDescent="0.25">
      <c r="A51" s="70"/>
      <c r="B51" s="71"/>
      <c r="C51" s="71"/>
      <c r="D51" s="71"/>
      <c r="E51" s="71"/>
      <c r="F51" s="71"/>
      <c r="G51" s="71"/>
      <c r="H51" s="71"/>
      <c r="I51" s="71"/>
      <c r="J51" s="71"/>
    </row>
    <row r="52" spans="1:10" x14ac:dyDescent="0.25">
      <c r="A52" s="70"/>
      <c r="B52" s="71"/>
      <c r="C52" s="71"/>
      <c r="D52" s="71"/>
      <c r="E52" s="71"/>
      <c r="F52" s="71"/>
      <c r="G52" s="71"/>
      <c r="H52" s="71"/>
      <c r="I52" s="71"/>
      <c r="J52" s="71"/>
    </row>
    <row r="53" spans="1:10" x14ac:dyDescent="0.25">
      <c r="A53" s="70"/>
      <c r="B53" s="71"/>
      <c r="C53" s="71"/>
      <c r="D53" s="71"/>
      <c r="E53" s="71"/>
      <c r="F53" s="71"/>
      <c r="G53" s="71"/>
      <c r="H53" s="71"/>
      <c r="I53" s="71"/>
      <c r="J53" s="71"/>
    </row>
    <row r="54" spans="1:10" x14ac:dyDescent="0.25">
      <c r="A54" s="70"/>
      <c r="B54" s="71"/>
      <c r="C54" s="71"/>
      <c r="D54" s="71"/>
      <c r="E54" s="71"/>
      <c r="F54" s="71"/>
      <c r="G54" s="71"/>
      <c r="H54" s="71"/>
      <c r="I54" s="71"/>
      <c r="J54" s="71"/>
    </row>
    <row r="55" spans="1:10" x14ac:dyDescent="0.25">
      <c r="A55" s="70"/>
      <c r="B55" s="71"/>
      <c r="C55" s="71"/>
      <c r="D55" s="71"/>
      <c r="E55" s="71"/>
      <c r="F55" s="71"/>
      <c r="G55" s="71"/>
      <c r="H55" s="71"/>
      <c r="I55" s="71"/>
      <c r="J55" s="71"/>
    </row>
    <row r="56" spans="1:10" x14ac:dyDescent="0.25">
      <c r="A56" s="70"/>
      <c r="B56" s="71"/>
      <c r="C56" s="71"/>
      <c r="D56" s="71"/>
      <c r="E56" s="71"/>
      <c r="F56" s="71"/>
      <c r="G56" s="71"/>
      <c r="H56" s="71"/>
      <c r="I56" s="71"/>
      <c r="J56" s="71"/>
    </row>
    <row r="57" spans="1:10" x14ac:dyDescent="0.25">
      <c r="A57" s="70"/>
      <c r="B57" s="71"/>
      <c r="C57" s="71"/>
      <c r="D57" s="71"/>
      <c r="E57" s="71"/>
      <c r="F57" s="71"/>
      <c r="G57" s="71"/>
      <c r="H57" s="71"/>
      <c r="I57" s="71"/>
      <c r="J57" s="71"/>
    </row>
    <row r="58" spans="1:10" x14ac:dyDescent="0.25">
      <c r="A58" s="70"/>
      <c r="B58" s="71"/>
      <c r="C58" s="71"/>
      <c r="D58" s="71"/>
      <c r="E58" s="71"/>
      <c r="F58" s="71"/>
      <c r="G58" s="71"/>
      <c r="H58" s="71"/>
      <c r="I58" s="71"/>
      <c r="J58" s="71"/>
    </row>
    <row r="59" spans="1:10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</row>
    <row r="60" spans="1:10" x14ac:dyDescent="0.25">
      <c r="A60" s="70"/>
      <c r="B60" s="71"/>
      <c r="C60" s="71"/>
      <c r="D60" s="71"/>
      <c r="E60" s="71"/>
      <c r="F60" s="71"/>
      <c r="G60" s="71"/>
      <c r="H60" s="71"/>
      <c r="I60" s="71"/>
      <c r="J60" s="71"/>
    </row>
    <row r="61" spans="1:10" x14ac:dyDescent="0.25">
      <c r="A61" s="70"/>
      <c r="B61" s="71"/>
      <c r="C61" s="71"/>
      <c r="D61" s="71"/>
      <c r="E61" s="71"/>
      <c r="F61" s="71"/>
      <c r="G61" s="71"/>
      <c r="H61" s="71"/>
      <c r="I61" s="71"/>
      <c r="J61" s="71"/>
    </row>
    <row r="62" spans="1:10" x14ac:dyDescent="0.25">
      <c r="A62" s="70"/>
      <c r="B62" s="71"/>
      <c r="C62" s="71"/>
      <c r="D62" s="71"/>
      <c r="E62" s="71"/>
      <c r="F62" s="71"/>
      <c r="G62" s="71"/>
      <c r="H62" s="71"/>
      <c r="I62" s="71"/>
      <c r="J62" s="71"/>
    </row>
    <row r="63" spans="1:10" x14ac:dyDescent="0.25">
      <c r="A63" s="70"/>
      <c r="B63" s="71"/>
      <c r="C63" s="71"/>
      <c r="D63" s="71"/>
      <c r="E63" s="71"/>
      <c r="F63" s="71"/>
      <c r="G63" s="71"/>
      <c r="H63" s="71"/>
      <c r="I63" s="71"/>
      <c r="J63" s="71"/>
    </row>
    <row r="64" spans="1:10" x14ac:dyDescent="0.25">
      <c r="A64" s="70"/>
      <c r="B64" s="71"/>
      <c r="C64" s="71"/>
      <c r="D64" s="71"/>
      <c r="E64" s="71"/>
      <c r="F64" s="71"/>
      <c r="G64" s="71"/>
      <c r="H64" s="71"/>
      <c r="I64" s="71"/>
      <c r="J64" s="71"/>
    </row>
    <row r="65" spans="1:10" x14ac:dyDescent="0.25">
      <c r="A65" s="70"/>
      <c r="B65" s="71"/>
      <c r="C65" s="71"/>
      <c r="D65" s="71"/>
      <c r="E65" s="71"/>
      <c r="F65" s="71"/>
      <c r="G65" s="71"/>
      <c r="H65" s="71"/>
      <c r="I65" s="71"/>
      <c r="J65" s="71"/>
    </row>
    <row r="66" spans="1:10" x14ac:dyDescent="0.25">
      <c r="A66" s="70"/>
      <c r="B66" s="71"/>
      <c r="C66" s="71"/>
      <c r="D66" s="71"/>
      <c r="E66" s="71"/>
      <c r="F66" s="71"/>
      <c r="G66" s="71"/>
      <c r="H66" s="71"/>
      <c r="I66" s="71"/>
      <c r="J66" s="71"/>
    </row>
    <row r="67" spans="1:10" ht="15.75" x14ac:dyDescent="0.25">
      <c r="A67" s="120" t="s">
        <v>171</v>
      </c>
      <c r="B67" s="120"/>
      <c r="C67" s="120"/>
      <c r="D67" s="120"/>
      <c r="E67" s="120"/>
      <c r="F67" s="120"/>
      <c r="G67" s="120"/>
      <c r="H67" s="120"/>
      <c r="I67" s="120"/>
      <c r="J67" s="120"/>
    </row>
    <row r="68" spans="1:10" x14ac:dyDescent="0.25">
      <c r="A68" s="121" t="s">
        <v>172</v>
      </c>
      <c r="B68" s="121"/>
      <c r="C68" s="121"/>
      <c r="D68" s="121"/>
      <c r="E68" s="121"/>
      <c r="F68" s="121"/>
      <c r="G68" s="121"/>
      <c r="H68" s="121"/>
      <c r="I68" s="121"/>
      <c r="J68" s="121"/>
    </row>
    <row r="69" spans="1:10" x14ac:dyDescent="0.25">
      <c r="A69" s="121" t="s">
        <v>173</v>
      </c>
      <c r="B69" s="121"/>
      <c r="C69" s="121"/>
      <c r="D69" s="121"/>
      <c r="E69" s="121"/>
      <c r="F69" s="121"/>
      <c r="G69" s="121"/>
      <c r="H69" s="121"/>
      <c r="I69" s="121"/>
      <c r="J69" s="121"/>
    </row>
    <row r="70" spans="1:10" x14ac:dyDescent="0.25">
      <c r="A70" s="121" t="s">
        <v>174</v>
      </c>
      <c r="B70" s="121"/>
      <c r="C70" s="121"/>
      <c r="D70" s="121"/>
      <c r="E70" s="121"/>
      <c r="F70" s="121"/>
      <c r="G70" s="121"/>
      <c r="H70" s="121"/>
      <c r="I70" s="121"/>
      <c r="J70" s="121"/>
    </row>
    <row r="71" spans="1:10" x14ac:dyDescent="0.25">
      <c r="A71" s="122" t="s">
        <v>175</v>
      </c>
      <c r="B71" s="122"/>
      <c r="C71" s="122"/>
      <c r="D71" s="122"/>
      <c r="E71" s="122"/>
      <c r="F71" s="122"/>
      <c r="G71" s="122"/>
      <c r="H71" s="122"/>
      <c r="I71" s="122"/>
      <c r="J71" s="122"/>
    </row>
    <row r="72" spans="1:10" x14ac:dyDescent="0.25">
      <c r="A72" s="65"/>
      <c r="B72" s="65"/>
      <c r="C72" s="65"/>
      <c r="D72" s="65"/>
      <c r="E72" s="65"/>
      <c r="F72" s="65"/>
      <c r="G72" s="65"/>
      <c r="H72" s="65"/>
      <c r="I72" s="65"/>
      <c r="J72" s="65"/>
    </row>
    <row r="73" spans="1:10" x14ac:dyDescent="0.25">
      <c r="A73" s="114" t="s">
        <v>176</v>
      </c>
      <c r="B73" s="115"/>
      <c r="C73" s="115"/>
      <c r="D73" s="115"/>
      <c r="E73" s="115"/>
      <c r="F73" s="115"/>
      <c r="G73" s="115"/>
      <c r="H73" s="115"/>
      <c r="I73" s="115"/>
      <c r="J73" s="115"/>
    </row>
    <row r="74" spans="1:10" x14ac:dyDescent="0.25">
      <c r="A74" s="114" t="s">
        <v>177</v>
      </c>
      <c r="B74" s="115"/>
      <c r="C74" s="115"/>
      <c r="D74" s="115"/>
      <c r="E74" s="115"/>
      <c r="F74" s="115"/>
      <c r="G74" s="115"/>
      <c r="H74" s="115"/>
      <c r="I74" s="115"/>
      <c r="J74" s="115"/>
    </row>
    <row r="75" spans="1:10" x14ac:dyDescent="0.25">
      <c r="A75" s="70"/>
      <c r="B75" s="71"/>
      <c r="C75" s="71"/>
      <c r="D75" s="71"/>
      <c r="E75" s="71"/>
      <c r="F75" s="71"/>
      <c r="G75" s="71"/>
      <c r="H75" s="71"/>
      <c r="I75" s="71"/>
      <c r="J75" s="71"/>
    </row>
    <row r="76" spans="1:10" x14ac:dyDescent="0.25">
      <c r="A76" s="138" t="s">
        <v>222</v>
      </c>
      <c r="B76" s="117"/>
      <c r="C76" s="117"/>
      <c r="D76" s="117"/>
      <c r="E76" s="117"/>
      <c r="F76" s="117"/>
      <c r="G76" s="117"/>
      <c r="H76" s="117"/>
      <c r="I76" s="117"/>
      <c r="J76" s="118"/>
    </row>
    <row r="77" spans="1:10" x14ac:dyDescent="0.25">
      <c r="A77" s="162" t="str">
        <f>A19</f>
        <v>ORIGEM DOS RECURSOS (1): Federal</v>
      </c>
      <c r="B77" s="117"/>
      <c r="C77" s="117"/>
      <c r="D77" s="117"/>
      <c r="E77" s="117"/>
      <c r="F77" s="117"/>
      <c r="G77" s="117"/>
      <c r="H77" s="117"/>
      <c r="I77" s="117"/>
      <c r="J77" s="118"/>
    </row>
    <row r="78" spans="1:10" ht="72.75" x14ac:dyDescent="0.25">
      <c r="A78" s="137" t="s">
        <v>223</v>
      </c>
      <c r="B78" s="118"/>
      <c r="C78" s="163" t="s">
        <v>224</v>
      </c>
      <c r="D78" s="161"/>
      <c r="E78" s="137" t="s">
        <v>225</v>
      </c>
      <c r="F78" s="118"/>
      <c r="G78" s="137" t="s">
        <v>226</v>
      </c>
      <c r="H78" s="118"/>
      <c r="I78" s="72" t="s">
        <v>227</v>
      </c>
      <c r="J78" s="72" t="s">
        <v>228</v>
      </c>
    </row>
    <row r="79" spans="1:10" x14ac:dyDescent="0.25">
      <c r="A79" s="164" t="s">
        <v>229</v>
      </c>
      <c r="B79" s="164"/>
      <c r="C79" s="165">
        <v>0</v>
      </c>
      <c r="D79" s="144"/>
      <c r="E79" s="143">
        <v>0</v>
      </c>
      <c r="F79" s="144"/>
      <c r="G79" s="143">
        <f t="shared" ref="G79:G84" si="0">C79-J79</f>
        <v>0</v>
      </c>
      <c r="H79" s="144"/>
      <c r="I79" s="73">
        <f t="shared" ref="I79:I84" si="1">+E79+G79</f>
        <v>0</v>
      </c>
      <c r="J79" s="73">
        <v>0</v>
      </c>
    </row>
    <row r="80" spans="1:10" x14ac:dyDescent="0.25">
      <c r="A80" s="166" t="s">
        <v>230</v>
      </c>
      <c r="B80" s="166"/>
      <c r="C80" s="165">
        <v>0</v>
      </c>
      <c r="D80" s="144"/>
      <c r="E80" s="143">
        <v>0</v>
      </c>
      <c r="F80" s="144"/>
      <c r="G80" s="143">
        <f t="shared" si="0"/>
        <v>0</v>
      </c>
      <c r="H80" s="144"/>
      <c r="I80" s="73">
        <f t="shared" si="1"/>
        <v>0</v>
      </c>
      <c r="J80" s="73">
        <v>0</v>
      </c>
    </row>
    <row r="81" spans="1:10" x14ac:dyDescent="0.25">
      <c r="A81" s="167" t="s">
        <v>231</v>
      </c>
      <c r="B81" s="168"/>
      <c r="C81" s="165">
        <v>40000</v>
      </c>
      <c r="D81" s="144"/>
      <c r="E81" s="143">
        <v>0</v>
      </c>
      <c r="F81" s="144"/>
      <c r="G81" s="143">
        <f t="shared" si="0"/>
        <v>40000</v>
      </c>
      <c r="H81" s="144"/>
      <c r="I81" s="73">
        <f t="shared" si="1"/>
        <v>40000</v>
      </c>
      <c r="J81" s="73">
        <v>0</v>
      </c>
    </row>
    <row r="82" spans="1:10" x14ac:dyDescent="0.25">
      <c r="A82" s="164" t="s">
        <v>232</v>
      </c>
      <c r="B82" s="164"/>
      <c r="C82" s="165">
        <v>0</v>
      </c>
      <c r="D82" s="144"/>
      <c r="E82" s="143">
        <v>0</v>
      </c>
      <c r="F82" s="144"/>
      <c r="G82" s="143">
        <f t="shared" si="0"/>
        <v>0</v>
      </c>
      <c r="H82" s="144"/>
      <c r="I82" s="73">
        <f t="shared" si="1"/>
        <v>0</v>
      </c>
      <c r="J82" s="73">
        <v>0</v>
      </c>
    </row>
    <row r="83" spans="1:10" x14ac:dyDescent="0.25">
      <c r="A83" s="164" t="s">
        <v>233</v>
      </c>
      <c r="B83" s="164"/>
      <c r="C83" s="165">
        <v>0</v>
      </c>
      <c r="D83" s="144"/>
      <c r="E83" s="143">
        <v>0</v>
      </c>
      <c r="F83" s="144"/>
      <c r="G83" s="143">
        <f t="shared" si="0"/>
        <v>0</v>
      </c>
      <c r="H83" s="144"/>
      <c r="I83" s="73">
        <f t="shared" si="1"/>
        <v>0</v>
      </c>
      <c r="J83" s="73">
        <v>0</v>
      </c>
    </row>
    <row r="84" spans="1:10" x14ac:dyDescent="0.25">
      <c r="A84" s="164" t="s">
        <v>234</v>
      </c>
      <c r="B84" s="164"/>
      <c r="C84" s="165">
        <v>0</v>
      </c>
      <c r="D84" s="144"/>
      <c r="E84" s="143">
        <v>0</v>
      </c>
      <c r="F84" s="144"/>
      <c r="G84" s="143">
        <f t="shared" si="0"/>
        <v>0</v>
      </c>
      <c r="H84" s="144"/>
      <c r="I84" s="73">
        <f t="shared" si="1"/>
        <v>0</v>
      </c>
      <c r="J84" s="73">
        <v>0</v>
      </c>
    </row>
    <row r="85" spans="1:10" x14ac:dyDescent="0.25">
      <c r="A85" s="171" t="s">
        <v>52</v>
      </c>
      <c r="B85" s="172"/>
      <c r="C85" s="165">
        <f>SUM(C79:D84)</f>
        <v>40000</v>
      </c>
      <c r="D85" s="144"/>
      <c r="E85" s="143">
        <f>SUM(E79:F84)</f>
        <v>0</v>
      </c>
      <c r="F85" s="144"/>
      <c r="G85" s="143">
        <f>SUM(G79:H84)</f>
        <v>40000</v>
      </c>
      <c r="H85" s="144"/>
      <c r="I85" s="73">
        <f>SUM(I79:I84)</f>
        <v>40000</v>
      </c>
      <c r="J85" s="73">
        <f>SUM(J79:J84)</f>
        <v>0</v>
      </c>
    </row>
    <row r="86" spans="1:10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</row>
    <row r="87" spans="1:10" x14ac:dyDescent="0.25">
      <c r="A87" s="158" t="s">
        <v>235</v>
      </c>
      <c r="B87" s="115"/>
      <c r="C87" s="115"/>
      <c r="D87" s="115"/>
      <c r="E87" s="115"/>
      <c r="F87" s="115"/>
      <c r="G87" s="115"/>
      <c r="H87" s="115"/>
      <c r="I87" s="115"/>
      <c r="J87" s="115"/>
    </row>
    <row r="88" spans="1:10" x14ac:dyDescent="0.25">
      <c r="A88" s="158" t="s">
        <v>236</v>
      </c>
      <c r="B88" s="115"/>
      <c r="C88" s="115"/>
      <c r="D88" s="115"/>
      <c r="E88" s="115"/>
      <c r="F88" s="115"/>
      <c r="G88" s="115"/>
      <c r="H88" s="115"/>
      <c r="I88" s="115"/>
      <c r="J88" s="115"/>
    </row>
    <row r="89" spans="1:10" x14ac:dyDescent="0.25">
      <c r="A89" s="158" t="s">
        <v>237</v>
      </c>
      <c r="B89" s="115"/>
      <c r="C89" s="115"/>
      <c r="D89" s="115"/>
      <c r="E89" s="115"/>
      <c r="F89" s="115"/>
      <c r="G89" s="115"/>
      <c r="H89" s="115"/>
      <c r="I89" s="115"/>
      <c r="J89" s="115"/>
    </row>
    <row r="90" spans="1:10" x14ac:dyDescent="0.25">
      <c r="A90" s="158" t="s">
        <v>238</v>
      </c>
      <c r="B90" s="115"/>
      <c r="C90" s="115"/>
      <c r="D90" s="115"/>
      <c r="E90" s="115"/>
      <c r="F90" s="115"/>
      <c r="G90" s="115"/>
      <c r="H90" s="115"/>
      <c r="I90" s="115"/>
      <c r="J90" s="115"/>
    </row>
    <row r="91" spans="1:10" ht="23.25" customHeight="1" x14ac:dyDescent="0.25">
      <c r="A91" s="169" t="s">
        <v>239</v>
      </c>
      <c r="B91" s="170"/>
      <c r="C91" s="170"/>
      <c r="D91" s="170"/>
      <c r="E91" s="170"/>
      <c r="F91" s="170"/>
      <c r="G91" s="170"/>
      <c r="H91" s="170"/>
      <c r="I91" s="170"/>
      <c r="J91" s="170"/>
    </row>
    <row r="92" spans="1:10" x14ac:dyDescent="0.25">
      <c r="A92" s="158" t="s">
        <v>240</v>
      </c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0" x14ac:dyDescent="0.25">
      <c r="A93" s="115"/>
      <c r="B93" s="115"/>
      <c r="C93" s="115"/>
      <c r="D93" s="115"/>
      <c r="E93" s="115"/>
      <c r="F93" s="115"/>
      <c r="G93" s="115"/>
      <c r="H93" s="115"/>
      <c r="I93" s="115"/>
      <c r="J93" s="115"/>
    </row>
    <row r="94" spans="1:10" x14ac:dyDescent="0.25">
      <c r="A94" s="138" t="s">
        <v>241</v>
      </c>
      <c r="B94" s="117"/>
      <c r="C94" s="117"/>
      <c r="D94" s="117"/>
      <c r="E94" s="117"/>
      <c r="F94" s="117"/>
      <c r="G94" s="117"/>
      <c r="H94" s="117"/>
      <c r="I94" s="117"/>
      <c r="J94" s="118"/>
    </row>
    <row r="95" spans="1:10" x14ac:dyDescent="0.25">
      <c r="A95" s="179" t="s">
        <v>242</v>
      </c>
      <c r="B95" s="117"/>
      <c r="C95" s="117"/>
      <c r="D95" s="117"/>
      <c r="E95" s="117"/>
      <c r="F95" s="117"/>
      <c r="G95" s="118"/>
      <c r="H95" s="180">
        <f>I42</f>
        <v>40000</v>
      </c>
      <c r="I95" s="181"/>
      <c r="J95" s="142"/>
    </row>
    <row r="96" spans="1:10" x14ac:dyDescent="0.25">
      <c r="A96" s="179" t="s">
        <v>243</v>
      </c>
      <c r="B96" s="117"/>
      <c r="C96" s="117"/>
      <c r="D96" s="117"/>
      <c r="E96" s="117"/>
      <c r="F96" s="117"/>
      <c r="G96" s="118"/>
      <c r="H96" s="183">
        <f>I85</f>
        <v>40000</v>
      </c>
      <c r="I96" s="181"/>
      <c r="J96" s="142"/>
    </row>
    <row r="97" spans="1:10" x14ac:dyDescent="0.25">
      <c r="A97" s="179" t="s">
        <v>244</v>
      </c>
      <c r="B97" s="117"/>
      <c r="C97" s="117"/>
      <c r="D97" s="117"/>
      <c r="E97" s="117"/>
      <c r="F97" s="117"/>
      <c r="G97" s="118"/>
      <c r="H97" s="180">
        <f>I40-H96-I41</f>
        <v>0</v>
      </c>
      <c r="I97" s="181"/>
      <c r="J97" s="142"/>
    </row>
    <row r="98" spans="1:10" x14ac:dyDescent="0.25">
      <c r="A98" s="179" t="s">
        <v>245</v>
      </c>
      <c r="B98" s="117"/>
      <c r="C98" s="117"/>
      <c r="D98" s="117"/>
      <c r="E98" s="117"/>
      <c r="F98" s="117"/>
      <c r="G98" s="118"/>
      <c r="H98" s="143">
        <v>0</v>
      </c>
      <c r="I98" s="182"/>
      <c r="J98" s="144"/>
    </row>
    <row r="99" spans="1:10" x14ac:dyDescent="0.25">
      <c r="A99" s="179" t="s">
        <v>246</v>
      </c>
      <c r="B99" s="117"/>
      <c r="C99" s="117"/>
      <c r="D99" s="117"/>
      <c r="E99" s="117"/>
      <c r="F99" s="117"/>
      <c r="G99" s="118"/>
      <c r="H99" s="180">
        <f>H97-H98</f>
        <v>0</v>
      </c>
      <c r="I99" s="181"/>
      <c r="J99" s="142"/>
    </row>
    <row r="100" spans="1:10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</row>
    <row r="101" spans="1:10" x14ac:dyDescent="0.25">
      <c r="A101" s="173" t="s">
        <v>247</v>
      </c>
      <c r="B101" s="174"/>
      <c r="C101" s="174"/>
      <c r="D101" s="174"/>
      <c r="E101" s="174"/>
      <c r="F101" s="174"/>
      <c r="G101" s="174"/>
      <c r="H101" s="174"/>
      <c r="I101" s="174"/>
      <c r="J101" s="175"/>
    </row>
    <row r="102" spans="1:10" ht="12" customHeight="1" x14ac:dyDescent="0.25">
      <c r="A102" s="176"/>
      <c r="B102" s="177"/>
      <c r="C102" s="177"/>
      <c r="D102" s="177"/>
      <c r="E102" s="177"/>
      <c r="F102" s="177"/>
      <c r="G102" s="177"/>
      <c r="H102" s="177"/>
      <c r="I102" s="177"/>
      <c r="J102" s="178"/>
    </row>
    <row r="103" spans="1:10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</row>
    <row r="104" spans="1:10" x14ac:dyDescent="0.25">
      <c r="A104" s="74"/>
      <c r="B104" s="74" t="s">
        <v>250</v>
      </c>
      <c r="C104" s="74"/>
      <c r="D104" s="74"/>
      <c r="E104" s="74"/>
      <c r="F104" s="74"/>
      <c r="G104" s="74"/>
      <c r="H104" s="74"/>
      <c r="I104" s="74"/>
      <c r="J104" s="67"/>
    </row>
    <row r="105" spans="1:10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67"/>
    </row>
    <row r="106" spans="1:10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67"/>
    </row>
    <row r="107" spans="1:10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67"/>
    </row>
    <row r="108" spans="1:10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67"/>
    </row>
    <row r="109" spans="1:10" x14ac:dyDescent="0.25">
      <c r="A109" s="74"/>
      <c r="B109" s="75" t="s">
        <v>53</v>
      </c>
      <c r="C109" s="74"/>
      <c r="D109" s="74"/>
      <c r="E109" s="74"/>
      <c r="F109" s="74"/>
      <c r="G109" s="74"/>
      <c r="H109" s="53" t="s">
        <v>54</v>
      </c>
      <c r="J109" s="34"/>
    </row>
    <row r="110" spans="1:10" x14ac:dyDescent="0.25">
      <c r="A110" s="74"/>
      <c r="B110" s="74" t="s">
        <v>55</v>
      </c>
      <c r="C110" s="74"/>
      <c r="D110" s="74"/>
      <c r="E110" s="74"/>
      <c r="F110" s="74"/>
      <c r="G110" s="74"/>
      <c r="H110" s="55" t="s">
        <v>56</v>
      </c>
      <c r="J110" s="34"/>
    </row>
    <row r="111" spans="1:10" x14ac:dyDescent="0.25">
      <c r="B111" s="76" t="s">
        <v>57</v>
      </c>
      <c r="H111" s="55" t="s">
        <v>58</v>
      </c>
      <c r="J111" s="34"/>
    </row>
  </sheetData>
  <mergeCells count="159">
    <mergeCell ref="A29:D29"/>
    <mergeCell ref="E29:F29"/>
    <mergeCell ref="G29:H29"/>
    <mergeCell ref="I29:J29"/>
    <mergeCell ref="A8:J8"/>
    <mergeCell ref="A10:J10"/>
    <mergeCell ref="A11:J11"/>
    <mergeCell ref="A12:J12"/>
    <mergeCell ref="A13:J13"/>
    <mergeCell ref="A14:J14"/>
    <mergeCell ref="A23:D23"/>
    <mergeCell ref="E23:F23"/>
    <mergeCell ref="G23:H23"/>
    <mergeCell ref="I23:J23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7:F37"/>
    <mergeCell ref="G37:H37"/>
    <mergeCell ref="I37:J37"/>
    <mergeCell ref="A38:F38"/>
    <mergeCell ref="G38:H38"/>
    <mergeCell ref="I38:J38"/>
    <mergeCell ref="A35:B35"/>
    <mergeCell ref="C35:D35"/>
    <mergeCell ref="E35:F35"/>
    <mergeCell ref="G35:H35"/>
    <mergeCell ref="I35:J35"/>
    <mergeCell ref="A36:F36"/>
    <mergeCell ref="G36:H36"/>
    <mergeCell ref="I36:J36"/>
    <mergeCell ref="A41:F41"/>
    <mergeCell ref="G41:H41"/>
    <mergeCell ref="I41:J41"/>
    <mergeCell ref="A42:F42"/>
    <mergeCell ref="G42:H42"/>
    <mergeCell ref="I42:J42"/>
    <mergeCell ref="A39:F39"/>
    <mergeCell ref="G39:H39"/>
    <mergeCell ref="I39:J39"/>
    <mergeCell ref="A40:F40"/>
    <mergeCell ref="G40:H40"/>
    <mergeCell ref="I40:J40"/>
    <mergeCell ref="A69:J69"/>
    <mergeCell ref="A70:J70"/>
    <mergeCell ref="A71:J71"/>
    <mergeCell ref="A73:J73"/>
    <mergeCell ref="A74:J74"/>
    <mergeCell ref="A76:J76"/>
    <mergeCell ref="A43:J43"/>
    <mergeCell ref="A44:J44"/>
    <mergeCell ref="A45:J45"/>
    <mergeCell ref="A47:J47"/>
    <mergeCell ref="A67:J67"/>
    <mergeCell ref="A68:J68"/>
    <mergeCell ref="A77:J77"/>
    <mergeCell ref="A78:B78"/>
    <mergeCell ref="C78:D78"/>
    <mergeCell ref="E78:F78"/>
    <mergeCell ref="G78:H78"/>
    <mergeCell ref="A79:B79"/>
    <mergeCell ref="C79:D79"/>
    <mergeCell ref="E79:F79"/>
    <mergeCell ref="G79:H79"/>
    <mergeCell ref="A82:B82"/>
    <mergeCell ref="C82:D82"/>
    <mergeCell ref="E82:F82"/>
    <mergeCell ref="G82:H82"/>
    <mergeCell ref="A83:B83"/>
    <mergeCell ref="C83:D83"/>
    <mergeCell ref="E83:F83"/>
    <mergeCell ref="G83:H83"/>
    <mergeCell ref="A80:B80"/>
    <mergeCell ref="C80:D80"/>
    <mergeCell ref="E80:F80"/>
    <mergeCell ref="G80:H80"/>
    <mergeCell ref="A81:B81"/>
    <mergeCell ref="C81:D81"/>
    <mergeCell ref="E81:F81"/>
    <mergeCell ref="G81:H81"/>
    <mergeCell ref="A87:J87"/>
    <mergeCell ref="A88:J88"/>
    <mergeCell ref="A89:J89"/>
    <mergeCell ref="A90:J90"/>
    <mergeCell ref="A91:J91"/>
    <mergeCell ref="A92:J92"/>
    <mergeCell ref="A84:B84"/>
    <mergeCell ref="C84:D84"/>
    <mergeCell ref="E84:F84"/>
    <mergeCell ref="G84:H84"/>
    <mergeCell ref="A85:B85"/>
    <mergeCell ref="C85:D85"/>
    <mergeCell ref="E85:F85"/>
    <mergeCell ref="G85:H85"/>
    <mergeCell ref="A101:J102"/>
    <mergeCell ref="A97:G97"/>
    <mergeCell ref="H97:J97"/>
    <mergeCell ref="A98:G98"/>
    <mergeCell ref="H98:J98"/>
    <mergeCell ref="A99:G99"/>
    <mergeCell ref="H99:J99"/>
    <mergeCell ref="A93:J93"/>
    <mergeCell ref="A94:J94"/>
    <mergeCell ref="A95:G95"/>
    <mergeCell ref="H95:J95"/>
    <mergeCell ref="A96:G96"/>
    <mergeCell ref="H96:J96"/>
  </mergeCells>
  <hyperlinks>
    <hyperlink ref="A5" r:id="rId1" display="mailto:casadenazarejd@gmail.com"/>
    <hyperlink ref="A71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0"/>
  <sheetViews>
    <sheetView topLeftCell="A256" workbookViewId="0">
      <selection activeCell="B277" sqref="B277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26" bestFit="1" customWidth="1"/>
    <col min="4" max="4" width="10.42578125" style="26" customWidth="1"/>
    <col min="5" max="5" width="11.28515625" style="26" customWidth="1"/>
  </cols>
  <sheetData>
    <row r="1" spans="1:5" x14ac:dyDescent="0.25">
      <c r="A1" s="1" t="s">
        <v>0</v>
      </c>
      <c r="B1" s="2"/>
      <c r="C1" s="1"/>
      <c r="D1" s="3"/>
      <c r="E1" s="4"/>
    </row>
    <row r="2" spans="1:5" x14ac:dyDescent="0.25">
      <c r="A2" s="5"/>
      <c r="B2" s="6"/>
      <c r="C2" s="7"/>
      <c r="D2" s="8"/>
      <c r="E2" s="4"/>
    </row>
    <row r="3" spans="1:5" x14ac:dyDescent="0.25">
      <c r="A3" s="1" t="s">
        <v>119</v>
      </c>
      <c r="B3" s="2"/>
      <c r="C3" s="1"/>
      <c r="D3" s="3"/>
      <c r="E3" s="4"/>
    </row>
    <row r="4" spans="1:5" x14ac:dyDescent="0.25">
      <c r="A4" s="1" t="s">
        <v>1</v>
      </c>
      <c r="B4" s="2"/>
      <c r="C4" s="1"/>
      <c r="D4" s="3"/>
      <c r="E4" s="4"/>
    </row>
    <row r="5" spans="1:5" x14ac:dyDescent="0.25">
      <c r="A5" s="5"/>
      <c r="B5" s="6"/>
      <c r="C5" s="7"/>
      <c r="D5" s="8"/>
      <c r="E5" s="4"/>
    </row>
    <row r="6" spans="1:5" x14ac:dyDescent="0.25">
      <c r="A6" s="9" t="s">
        <v>2</v>
      </c>
      <c r="B6" s="10"/>
      <c r="C6" s="7"/>
      <c r="D6" s="8"/>
      <c r="E6" s="11" t="s">
        <v>3</v>
      </c>
    </row>
    <row r="7" spans="1:5" x14ac:dyDescent="0.25">
      <c r="A7" s="9" t="s">
        <v>4</v>
      </c>
      <c r="B7" s="6"/>
      <c r="C7" s="7"/>
      <c r="D7" s="8"/>
      <c r="E7" s="11" t="s">
        <v>5</v>
      </c>
    </row>
    <row r="8" spans="1:5" x14ac:dyDescent="0.25">
      <c r="A8" s="9" t="s">
        <v>6</v>
      </c>
      <c r="B8" s="6"/>
      <c r="C8" s="7"/>
      <c r="D8" s="8"/>
      <c r="E8" s="11" t="s">
        <v>7</v>
      </c>
    </row>
    <row r="9" spans="1:5" x14ac:dyDescent="0.25">
      <c r="A9" s="12" t="s">
        <v>8</v>
      </c>
      <c r="B9" s="6"/>
      <c r="C9" s="4"/>
      <c r="D9" s="8"/>
      <c r="E9" s="11" t="s">
        <v>9</v>
      </c>
    </row>
    <row r="10" spans="1:5" x14ac:dyDescent="0.25">
      <c r="A10" s="9" t="s">
        <v>59</v>
      </c>
      <c r="B10" s="10"/>
      <c r="C10" s="4"/>
      <c r="D10" s="8"/>
      <c r="E10" s="13" t="s">
        <v>10</v>
      </c>
    </row>
    <row r="11" spans="1:5" x14ac:dyDescent="0.25">
      <c r="A11" s="9" t="s">
        <v>11</v>
      </c>
      <c r="B11" s="10"/>
      <c r="C11" s="4"/>
      <c r="D11" s="8"/>
      <c r="E11" s="14" t="s">
        <v>12</v>
      </c>
    </row>
    <row r="12" spans="1:5" x14ac:dyDescent="0.25">
      <c r="A12" s="15" t="s">
        <v>13</v>
      </c>
      <c r="B12" s="16"/>
      <c r="C12" s="17"/>
      <c r="D12" s="18"/>
      <c r="E12" s="16"/>
    </row>
    <row r="13" spans="1:5" x14ac:dyDescent="0.25">
      <c r="A13" s="19" t="s">
        <v>14</v>
      </c>
      <c r="B13" s="20" t="s">
        <v>15</v>
      </c>
      <c r="C13" s="20" t="s">
        <v>16</v>
      </c>
      <c r="D13" s="21" t="s">
        <v>17</v>
      </c>
      <c r="E13" s="20" t="s">
        <v>18</v>
      </c>
    </row>
    <row r="14" spans="1:5" x14ac:dyDescent="0.25">
      <c r="A14" s="22"/>
      <c r="B14" s="23" t="s">
        <v>19</v>
      </c>
      <c r="C14" s="24"/>
      <c r="D14" s="24"/>
      <c r="E14" s="25">
        <v>127.76</v>
      </c>
    </row>
    <row r="15" spans="1:5" s="108" customFormat="1" x14ac:dyDescent="0.25">
      <c r="A15" s="113">
        <v>44872</v>
      </c>
      <c r="B15" s="23" t="s">
        <v>128</v>
      </c>
      <c r="C15" s="24">
        <v>0</v>
      </c>
      <c r="D15" s="24">
        <v>210000</v>
      </c>
      <c r="E15" s="25">
        <f>E14+D15-C15</f>
        <v>210127.76</v>
      </c>
    </row>
    <row r="16" spans="1:5" s="108" customFormat="1" x14ac:dyDescent="0.25">
      <c r="A16" s="113">
        <v>44872</v>
      </c>
      <c r="B16" s="23" t="s">
        <v>129</v>
      </c>
      <c r="C16" s="24">
        <v>0</v>
      </c>
      <c r="D16" s="24">
        <v>40000</v>
      </c>
      <c r="E16" s="25">
        <f t="shared" ref="E16:E79" si="0">E15+D16-C16</f>
        <v>250127.76</v>
      </c>
    </row>
    <row r="17" spans="1:5" s="108" customFormat="1" x14ac:dyDescent="0.25">
      <c r="A17" s="113">
        <v>44872</v>
      </c>
      <c r="B17" s="29" t="s">
        <v>20</v>
      </c>
      <c r="C17" s="30">
        <v>1615</v>
      </c>
      <c r="D17" s="30">
        <v>0</v>
      </c>
      <c r="E17" s="25">
        <f t="shared" si="0"/>
        <v>248512.76</v>
      </c>
    </row>
    <row r="18" spans="1:5" s="108" customFormat="1" x14ac:dyDescent="0.25">
      <c r="A18" s="113">
        <v>44872</v>
      </c>
      <c r="B18" s="29" t="s">
        <v>82</v>
      </c>
      <c r="C18" s="30">
        <v>294</v>
      </c>
      <c r="D18" s="30">
        <v>0</v>
      </c>
      <c r="E18" s="25">
        <f t="shared" si="0"/>
        <v>248218.76</v>
      </c>
    </row>
    <row r="19" spans="1:5" s="108" customFormat="1" x14ac:dyDescent="0.25">
      <c r="A19" s="113">
        <v>44872</v>
      </c>
      <c r="B19" s="29" t="s">
        <v>21</v>
      </c>
      <c r="C19" s="30">
        <v>102876.01999999997</v>
      </c>
      <c r="D19" s="30">
        <v>0</v>
      </c>
      <c r="E19" s="25">
        <f t="shared" si="0"/>
        <v>145342.74000000005</v>
      </c>
    </row>
    <row r="20" spans="1:5" s="108" customFormat="1" x14ac:dyDescent="0.25">
      <c r="A20" s="113">
        <v>44872</v>
      </c>
      <c r="B20" s="29" t="s">
        <v>83</v>
      </c>
      <c r="C20" s="30">
        <v>237</v>
      </c>
      <c r="D20" s="30">
        <v>0</v>
      </c>
      <c r="E20" s="25">
        <f t="shared" si="0"/>
        <v>145105.74000000005</v>
      </c>
    </row>
    <row r="21" spans="1:5" s="108" customFormat="1" x14ac:dyDescent="0.25">
      <c r="A21" s="113">
        <v>44872</v>
      </c>
      <c r="B21" s="29" t="s">
        <v>84</v>
      </c>
      <c r="C21" s="30">
        <v>106.5</v>
      </c>
      <c r="D21" s="30">
        <v>0</v>
      </c>
      <c r="E21" s="25">
        <f t="shared" si="0"/>
        <v>144999.24000000005</v>
      </c>
    </row>
    <row r="22" spans="1:5" s="108" customFormat="1" x14ac:dyDescent="0.25">
      <c r="A22" s="113">
        <v>44872</v>
      </c>
      <c r="B22" s="29" t="s">
        <v>85</v>
      </c>
      <c r="C22" s="30">
        <v>5078.22</v>
      </c>
      <c r="D22" s="30">
        <v>0</v>
      </c>
      <c r="E22" s="25">
        <f t="shared" si="0"/>
        <v>139921.02000000005</v>
      </c>
    </row>
    <row r="23" spans="1:5" s="108" customFormat="1" x14ac:dyDescent="0.25">
      <c r="A23" s="113">
        <v>44872</v>
      </c>
      <c r="B23" s="29" t="s">
        <v>86</v>
      </c>
      <c r="C23" s="30">
        <v>852.07</v>
      </c>
      <c r="D23" s="30">
        <v>0</v>
      </c>
      <c r="E23" s="25">
        <f t="shared" si="0"/>
        <v>139068.95000000004</v>
      </c>
    </row>
    <row r="24" spans="1:5" s="108" customFormat="1" x14ac:dyDescent="0.25">
      <c r="A24" s="113">
        <v>44872</v>
      </c>
      <c r="B24" s="29" t="s">
        <v>87</v>
      </c>
      <c r="C24" s="30">
        <v>682.24</v>
      </c>
      <c r="D24" s="30">
        <v>0</v>
      </c>
      <c r="E24" s="25">
        <f t="shared" si="0"/>
        <v>138386.71000000005</v>
      </c>
    </row>
    <row r="25" spans="1:5" s="108" customFormat="1" x14ac:dyDescent="0.25">
      <c r="A25" s="113">
        <v>44872</v>
      </c>
      <c r="B25" s="29" t="s">
        <v>89</v>
      </c>
      <c r="C25" s="30">
        <v>129.22</v>
      </c>
      <c r="D25" s="30">
        <v>0</v>
      </c>
      <c r="E25" s="25">
        <f t="shared" si="0"/>
        <v>138257.49000000005</v>
      </c>
    </row>
    <row r="26" spans="1:5" s="108" customFormat="1" x14ac:dyDescent="0.25">
      <c r="A26" s="113">
        <v>44872</v>
      </c>
      <c r="B26" s="29" t="s">
        <v>88</v>
      </c>
      <c r="C26" s="30">
        <v>1804.58</v>
      </c>
      <c r="D26" s="30">
        <v>0</v>
      </c>
      <c r="E26" s="25">
        <f t="shared" si="0"/>
        <v>136452.91000000006</v>
      </c>
    </row>
    <row r="27" spans="1:5" s="108" customFormat="1" x14ac:dyDescent="0.25">
      <c r="A27" s="113">
        <v>44872</v>
      </c>
      <c r="B27" s="29" t="s">
        <v>92</v>
      </c>
      <c r="C27" s="30">
        <v>148.52000000000001</v>
      </c>
      <c r="D27" s="30">
        <v>0</v>
      </c>
      <c r="E27" s="25">
        <f t="shared" si="0"/>
        <v>136304.39000000007</v>
      </c>
    </row>
    <row r="28" spans="1:5" s="108" customFormat="1" x14ac:dyDescent="0.25">
      <c r="A28" s="113">
        <v>44872</v>
      </c>
      <c r="B28" s="29" t="s">
        <v>90</v>
      </c>
      <c r="C28" s="30">
        <v>345.39</v>
      </c>
      <c r="D28" s="30">
        <v>0</v>
      </c>
      <c r="E28" s="25">
        <f t="shared" si="0"/>
        <v>135959.00000000006</v>
      </c>
    </row>
    <row r="29" spans="1:5" s="108" customFormat="1" x14ac:dyDescent="0.25">
      <c r="A29" s="113">
        <v>44872</v>
      </c>
      <c r="B29" s="29" t="s">
        <v>93</v>
      </c>
      <c r="C29" s="30">
        <v>335.27</v>
      </c>
      <c r="D29" s="30">
        <v>0</v>
      </c>
      <c r="E29" s="25">
        <f t="shared" si="0"/>
        <v>135623.73000000007</v>
      </c>
    </row>
    <row r="30" spans="1:5" s="108" customFormat="1" x14ac:dyDescent="0.25">
      <c r="A30" s="113">
        <v>44872</v>
      </c>
      <c r="B30" s="29" t="s">
        <v>91</v>
      </c>
      <c r="C30" s="30">
        <v>178.22</v>
      </c>
      <c r="D30" s="30">
        <v>0</v>
      </c>
      <c r="E30" s="25">
        <f t="shared" si="0"/>
        <v>135445.51000000007</v>
      </c>
    </row>
    <row r="31" spans="1:5" s="108" customFormat="1" x14ac:dyDescent="0.25">
      <c r="A31" s="113">
        <v>44872</v>
      </c>
      <c r="B31" s="29" t="s">
        <v>94</v>
      </c>
      <c r="C31" s="30">
        <v>1121.0999999999999</v>
      </c>
      <c r="D31" s="30">
        <v>0</v>
      </c>
      <c r="E31" s="25">
        <f t="shared" si="0"/>
        <v>134324.41000000006</v>
      </c>
    </row>
    <row r="32" spans="1:5" s="108" customFormat="1" x14ac:dyDescent="0.25">
      <c r="A32" s="113">
        <v>44872</v>
      </c>
      <c r="B32" s="29" t="s">
        <v>97</v>
      </c>
      <c r="C32" s="30">
        <v>280</v>
      </c>
      <c r="D32" s="30">
        <v>0</v>
      </c>
      <c r="E32" s="25">
        <f t="shared" si="0"/>
        <v>134044.41000000006</v>
      </c>
    </row>
    <row r="33" spans="1:5" s="108" customFormat="1" x14ac:dyDescent="0.25">
      <c r="A33" s="113">
        <v>44872</v>
      </c>
      <c r="B33" s="29" t="s">
        <v>95</v>
      </c>
      <c r="C33" s="30">
        <v>625.41</v>
      </c>
      <c r="D33" s="30">
        <v>0</v>
      </c>
      <c r="E33" s="25">
        <f t="shared" si="0"/>
        <v>133419.00000000006</v>
      </c>
    </row>
    <row r="34" spans="1:5" s="108" customFormat="1" x14ac:dyDescent="0.25">
      <c r="A34" s="113">
        <v>44872</v>
      </c>
      <c r="B34" s="29" t="s">
        <v>96</v>
      </c>
      <c r="C34" s="30">
        <v>500</v>
      </c>
      <c r="D34" s="30">
        <v>0</v>
      </c>
      <c r="E34" s="25">
        <f t="shared" si="0"/>
        <v>132919.00000000006</v>
      </c>
    </row>
    <row r="35" spans="1:5" s="108" customFormat="1" x14ac:dyDescent="0.25">
      <c r="A35" s="113">
        <v>44872</v>
      </c>
      <c r="B35" s="29" t="s">
        <v>99</v>
      </c>
      <c r="C35" s="30">
        <v>2106.4899999999998</v>
      </c>
      <c r="D35" s="30">
        <v>0</v>
      </c>
      <c r="E35" s="25">
        <f t="shared" si="0"/>
        <v>130812.51000000005</v>
      </c>
    </row>
    <row r="36" spans="1:5" s="108" customFormat="1" x14ac:dyDescent="0.25">
      <c r="A36" s="113">
        <v>44872</v>
      </c>
      <c r="B36" s="29" t="s">
        <v>101</v>
      </c>
      <c r="C36" s="30">
        <v>20.72</v>
      </c>
      <c r="D36" s="30">
        <v>0</v>
      </c>
      <c r="E36" s="25">
        <f t="shared" si="0"/>
        <v>130791.79000000005</v>
      </c>
    </row>
    <row r="37" spans="1:5" s="108" customFormat="1" x14ac:dyDescent="0.25">
      <c r="A37" s="113">
        <v>44872</v>
      </c>
      <c r="B37" s="29" t="s">
        <v>98</v>
      </c>
      <c r="C37" s="30">
        <v>492.84</v>
      </c>
      <c r="D37" s="30">
        <v>0</v>
      </c>
      <c r="E37" s="25">
        <f t="shared" si="0"/>
        <v>130298.95000000006</v>
      </c>
    </row>
    <row r="38" spans="1:5" s="108" customFormat="1" x14ac:dyDescent="0.25">
      <c r="A38" s="113">
        <v>44872</v>
      </c>
      <c r="B38" s="29" t="s">
        <v>100</v>
      </c>
      <c r="C38" s="30">
        <v>92.07</v>
      </c>
      <c r="D38" s="30">
        <v>0</v>
      </c>
      <c r="E38" s="25">
        <f t="shared" si="0"/>
        <v>130206.88000000005</v>
      </c>
    </row>
    <row r="39" spans="1:5" s="108" customFormat="1" x14ac:dyDescent="0.25">
      <c r="A39" s="113">
        <v>44872</v>
      </c>
      <c r="B39" s="29" t="s">
        <v>102</v>
      </c>
      <c r="C39" s="30">
        <v>83.25</v>
      </c>
      <c r="D39" s="30">
        <v>0</v>
      </c>
      <c r="E39" s="25">
        <f t="shared" si="0"/>
        <v>130123.63000000005</v>
      </c>
    </row>
    <row r="40" spans="1:5" s="108" customFormat="1" x14ac:dyDescent="0.25">
      <c r="A40" s="113">
        <v>44872</v>
      </c>
      <c r="B40" s="29" t="s">
        <v>106</v>
      </c>
      <c r="C40" s="30">
        <v>2558.79</v>
      </c>
      <c r="D40" s="30">
        <v>0</v>
      </c>
      <c r="E40" s="25">
        <f t="shared" si="0"/>
        <v>127564.84000000005</v>
      </c>
    </row>
    <row r="41" spans="1:5" s="108" customFormat="1" x14ac:dyDescent="0.25">
      <c r="A41" s="113">
        <v>44872</v>
      </c>
      <c r="B41" s="29" t="s">
        <v>105</v>
      </c>
      <c r="C41" s="30">
        <v>151.30000000000001</v>
      </c>
      <c r="D41" s="30">
        <v>0</v>
      </c>
      <c r="E41" s="25">
        <f t="shared" si="0"/>
        <v>127413.54000000005</v>
      </c>
    </row>
    <row r="42" spans="1:5" s="108" customFormat="1" x14ac:dyDescent="0.25">
      <c r="A42" s="113">
        <v>44872</v>
      </c>
      <c r="B42" s="29" t="s">
        <v>104</v>
      </c>
      <c r="C42" s="30">
        <v>139.22999999999999</v>
      </c>
      <c r="D42" s="30">
        <v>0</v>
      </c>
      <c r="E42" s="25">
        <f t="shared" si="0"/>
        <v>127274.31000000006</v>
      </c>
    </row>
    <row r="43" spans="1:5" s="108" customFormat="1" x14ac:dyDescent="0.25">
      <c r="A43" s="113">
        <v>44872</v>
      </c>
      <c r="B43" s="29" t="s">
        <v>103</v>
      </c>
      <c r="C43" s="30">
        <v>175.31</v>
      </c>
      <c r="D43" s="30">
        <v>0</v>
      </c>
      <c r="E43" s="25">
        <f t="shared" si="0"/>
        <v>127099.00000000006</v>
      </c>
    </row>
    <row r="44" spans="1:5" s="108" customFormat="1" x14ac:dyDescent="0.25">
      <c r="A44" s="113">
        <v>44872</v>
      </c>
      <c r="B44" s="29" t="s">
        <v>108</v>
      </c>
      <c r="C44" s="30">
        <v>528.05999999999995</v>
      </c>
      <c r="D44" s="30">
        <v>0</v>
      </c>
      <c r="E44" s="25">
        <f t="shared" si="0"/>
        <v>126570.94000000006</v>
      </c>
    </row>
    <row r="45" spans="1:5" s="108" customFormat="1" x14ac:dyDescent="0.25">
      <c r="A45" s="113">
        <v>44872</v>
      </c>
      <c r="B45" s="29" t="s">
        <v>110</v>
      </c>
      <c r="C45" s="30">
        <v>1615</v>
      </c>
      <c r="D45" s="30">
        <v>0</v>
      </c>
      <c r="E45" s="25">
        <f t="shared" si="0"/>
        <v>124955.94000000006</v>
      </c>
    </row>
    <row r="46" spans="1:5" s="108" customFormat="1" x14ac:dyDescent="0.25">
      <c r="A46" s="113">
        <v>44872</v>
      </c>
      <c r="B46" s="29" t="s">
        <v>107</v>
      </c>
      <c r="C46" s="30">
        <v>106.11</v>
      </c>
      <c r="D46" s="30">
        <v>0</v>
      </c>
      <c r="E46" s="25">
        <f t="shared" si="0"/>
        <v>124849.83000000006</v>
      </c>
    </row>
    <row r="47" spans="1:5" s="108" customFormat="1" x14ac:dyDescent="0.25">
      <c r="A47" s="113">
        <v>44872</v>
      </c>
      <c r="B47" s="29" t="s">
        <v>109</v>
      </c>
      <c r="C47" s="30">
        <v>3430.73</v>
      </c>
      <c r="D47" s="30">
        <v>0</v>
      </c>
      <c r="E47" s="25">
        <f t="shared" si="0"/>
        <v>121419.10000000006</v>
      </c>
    </row>
    <row r="48" spans="1:5" s="108" customFormat="1" x14ac:dyDescent="0.25">
      <c r="A48" s="113">
        <v>44872</v>
      </c>
      <c r="B48" s="29" t="s">
        <v>112</v>
      </c>
      <c r="C48" s="30">
        <v>870.8</v>
      </c>
      <c r="D48" s="30">
        <v>0</v>
      </c>
      <c r="E48" s="25">
        <f t="shared" si="0"/>
        <v>120548.30000000006</v>
      </c>
    </row>
    <row r="49" spans="1:5" s="108" customFormat="1" x14ac:dyDescent="0.25">
      <c r="A49" s="113">
        <v>44872</v>
      </c>
      <c r="B49" s="29" t="s">
        <v>114</v>
      </c>
      <c r="C49" s="30">
        <v>8594.8700000000008</v>
      </c>
      <c r="D49" s="30">
        <v>0</v>
      </c>
      <c r="E49" s="25">
        <f t="shared" si="0"/>
        <v>111953.43000000007</v>
      </c>
    </row>
    <row r="50" spans="1:5" s="108" customFormat="1" x14ac:dyDescent="0.25">
      <c r="A50" s="113">
        <v>44872</v>
      </c>
      <c r="B50" s="29" t="s">
        <v>111</v>
      </c>
      <c r="C50" s="30">
        <v>156.30000000000001</v>
      </c>
      <c r="D50" s="30">
        <v>0</v>
      </c>
      <c r="E50" s="25">
        <f t="shared" si="0"/>
        <v>111797.13000000006</v>
      </c>
    </row>
    <row r="51" spans="1:5" s="108" customFormat="1" x14ac:dyDescent="0.25">
      <c r="A51" s="113">
        <v>44872</v>
      </c>
      <c r="B51" s="29" t="s">
        <v>113</v>
      </c>
      <c r="C51" s="30">
        <v>142.12</v>
      </c>
      <c r="D51" s="30">
        <v>0</v>
      </c>
      <c r="E51" s="25">
        <f t="shared" si="0"/>
        <v>111655.01000000007</v>
      </c>
    </row>
    <row r="52" spans="1:5" s="108" customFormat="1" x14ac:dyDescent="0.25">
      <c r="A52" s="113">
        <v>44872</v>
      </c>
      <c r="B52" s="29" t="s">
        <v>117</v>
      </c>
      <c r="C52" s="30">
        <v>107782.74</v>
      </c>
      <c r="D52" s="30">
        <v>0</v>
      </c>
      <c r="E52" s="25">
        <f t="shared" si="0"/>
        <v>3872.2700000000623</v>
      </c>
    </row>
    <row r="53" spans="1:5" s="108" customFormat="1" x14ac:dyDescent="0.25">
      <c r="A53" s="113">
        <v>44872</v>
      </c>
      <c r="B53" s="29" t="s">
        <v>115</v>
      </c>
      <c r="C53" s="30">
        <v>1142</v>
      </c>
      <c r="D53" s="30">
        <v>0</v>
      </c>
      <c r="E53" s="25">
        <f t="shared" si="0"/>
        <v>2730.2700000000623</v>
      </c>
    </row>
    <row r="54" spans="1:5" s="108" customFormat="1" x14ac:dyDescent="0.25">
      <c r="A54" s="110">
        <v>44875</v>
      </c>
      <c r="B54" s="105" t="s">
        <v>130</v>
      </c>
      <c r="C54" s="106">
        <v>174.16</v>
      </c>
      <c r="D54" s="106">
        <v>0</v>
      </c>
      <c r="E54" s="25">
        <f t="shared" si="0"/>
        <v>2556.1100000000624</v>
      </c>
    </row>
    <row r="55" spans="1:5" s="108" customFormat="1" x14ac:dyDescent="0.25">
      <c r="A55" s="113">
        <v>44876</v>
      </c>
      <c r="B55" s="23" t="s">
        <v>128</v>
      </c>
      <c r="C55" s="24">
        <v>0</v>
      </c>
      <c r="D55" s="24">
        <v>57000</v>
      </c>
      <c r="E55" s="25">
        <f t="shared" si="0"/>
        <v>59556.110000000059</v>
      </c>
    </row>
    <row r="56" spans="1:5" s="108" customFormat="1" x14ac:dyDescent="0.25">
      <c r="A56" s="110">
        <v>44876</v>
      </c>
      <c r="B56" s="29" t="s">
        <v>132</v>
      </c>
      <c r="C56" s="30">
        <v>0</v>
      </c>
      <c r="D56" s="30">
        <v>674.01</v>
      </c>
      <c r="E56" s="25">
        <f t="shared" si="0"/>
        <v>60230.120000000061</v>
      </c>
    </row>
    <row r="57" spans="1:5" s="108" customFormat="1" x14ac:dyDescent="0.25">
      <c r="A57" s="110">
        <v>44876</v>
      </c>
      <c r="B57" s="29" t="s">
        <v>131</v>
      </c>
      <c r="C57" s="30">
        <v>0</v>
      </c>
      <c r="D57" s="30">
        <v>2463.0700000000002</v>
      </c>
      <c r="E57" s="25">
        <f t="shared" si="0"/>
        <v>62693.190000000061</v>
      </c>
    </row>
    <row r="58" spans="1:5" s="108" customFormat="1" x14ac:dyDescent="0.25">
      <c r="A58" s="110">
        <v>44876</v>
      </c>
      <c r="B58" s="29" t="s">
        <v>133</v>
      </c>
      <c r="C58" s="30">
        <v>0</v>
      </c>
      <c r="D58" s="30">
        <v>2463.0700000000002</v>
      </c>
      <c r="E58" s="25">
        <f t="shared" si="0"/>
        <v>65156.26000000006</v>
      </c>
    </row>
    <row r="59" spans="1:5" s="108" customFormat="1" x14ac:dyDescent="0.25">
      <c r="A59" s="110">
        <v>44876</v>
      </c>
      <c r="B59" s="29" t="s">
        <v>133</v>
      </c>
      <c r="C59" s="30">
        <v>0</v>
      </c>
      <c r="D59" s="30">
        <v>674.01</v>
      </c>
      <c r="E59" s="25">
        <f t="shared" si="0"/>
        <v>65830.270000000062</v>
      </c>
    </row>
    <row r="60" spans="1:5" s="108" customFormat="1" x14ac:dyDescent="0.25">
      <c r="A60" s="110">
        <v>44876</v>
      </c>
      <c r="B60" s="29" t="s">
        <v>134</v>
      </c>
      <c r="C60" s="30">
        <v>0</v>
      </c>
      <c r="D60" s="30">
        <v>1907</v>
      </c>
      <c r="E60" s="25">
        <f t="shared" si="0"/>
        <v>67737.270000000062</v>
      </c>
    </row>
    <row r="61" spans="1:5" s="108" customFormat="1" x14ac:dyDescent="0.25">
      <c r="A61" s="110">
        <v>44876</v>
      </c>
      <c r="B61" s="29" t="s">
        <v>135</v>
      </c>
      <c r="C61" s="30">
        <v>0</v>
      </c>
      <c r="D61" s="30">
        <v>1907</v>
      </c>
      <c r="E61" s="25">
        <f t="shared" si="0"/>
        <v>69644.270000000062</v>
      </c>
    </row>
    <row r="62" spans="1:5" s="108" customFormat="1" x14ac:dyDescent="0.25">
      <c r="A62" s="110">
        <v>44876</v>
      </c>
      <c r="B62" s="29" t="s">
        <v>136</v>
      </c>
      <c r="C62" s="30">
        <v>674.01</v>
      </c>
      <c r="D62" s="30">
        <v>0</v>
      </c>
      <c r="E62" s="25">
        <f t="shared" si="0"/>
        <v>68970.260000000068</v>
      </c>
    </row>
    <row r="63" spans="1:5" s="108" customFormat="1" x14ac:dyDescent="0.25">
      <c r="A63" s="110">
        <v>44876</v>
      </c>
      <c r="B63" s="29" t="s">
        <v>136</v>
      </c>
      <c r="C63" s="30">
        <v>2463.0700000000002</v>
      </c>
      <c r="D63" s="30">
        <v>0</v>
      </c>
      <c r="E63" s="25">
        <f t="shared" si="0"/>
        <v>66507.190000000061</v>
      </c>
    </row>
    <row r="64" spans="1:5" s="108" customFormat="1" x14ac:dyDescent="0.25">
      <c r="A64" s="113">
        <v>44876</v>
      </c>
      <c r="B64" s="29" t="s">
        <v>116</v>
      </c>
      <c r="C64" s="30">
        <v>6998.58</v>
      </c>
      <c r="D64" s="30">
        <v>0</v>
      </c>
      <c r="E64" s="25">
        <f t="shared" si="0"/>
        <v>59508.610000000059</v>
      </c>
    </row>
    <row r="65" spans="1:5" s="108" customFormat="1" x14ac:dyDescent="0.25">
      <c r="A65" s="110">
        <v>44876</v>
      </c>
      <c r="B65" s="105" t="s">
        <v>137</v>
      </c>
      <c r="C65" s="106">
        <v>142.12</v>
      </c>
      <c r="D65" s="106">
        <v>0</v>
      </c>
      <c r="E65" s="25">
        <f t="shared" si="0"/>
        <v>59366.490000000056</v>
      </c>
    </row>
    <row r="66" spans="1:5" s="108" customFormat="1" x14ac:dyDescent="0.25">
      <c r="A66" s="110">
        <v>44876</v>
      </c>
      <c r="B66" s="105" t="s">
        <v>145</v>
      </c>
      <c r="C66" s="106">
        <v>106.5</v>
      </c>
      <c r="D66" s="106">
        <v>0</v>
      </c>
      <c r="E66" s="25">
        <f t="shared" si="0"/>
        <v>59259.990000000056</v>
      </c>
    </row>
    <row r="67" spans="1:5" s="108" customFormat="1" x14ac:dyDescent="0.25">
      <c r="A67" s="110">
        <v>44876</v>
      </c>
      <c r="B67" s="105" t="s">
        <v>138</v>
      </c>
      <c r="C67" s="106">
        <v>190.17</v>
      </c>
      <c r="D67" s="106">
        <v>0</v>
      </c>
      <c r="E67" s="25">
        <f t="shared" si="0"/>
        <v>59069.820000000058</v>
      </c>
    </row>
    <row r="68" spans="1:5" s="108" customFormat="1" x14ac:dyDescent="0.25">
      <c r="A68" s="110">
        <v>44876</v>
      </c>
      <c r="B68" s="105" t="s">
        <v>139</v>
      </c>
      <c r="C68" s="106">
        <v>74.099999999999994</v>
      </c>
      <c r="D68" s="106">
        <v>0</v>
      </c>
      <c r="E68" s="25">
        <f t="shared" si="0"/>
        <v>58995.720000000059</v>
      </c>
    </row>
    <row r="69" spans="1:5" s="108" customFormat="1" x14ac:dyDescent="0.25">
      <c r="A69" s="110">
        <v>44876</v>
      </c>
      <c r="B69" s="105" t="s">
        <v>140</v>
      </c>
      <c r="C69" s="106">
        <v>443.32</v>
      </c>
      <c r="D69" s="106">
        <v>0</v>
      </c>
      <c r="E69" s="25">
        <f t="shared" si="0"/>
        <v>58552.40000000006</v>
      </c>
    </row>
    <row r="70" spans="1:5" s="108" customFormat="1" x14ac:dyDescent="0.25">
      <c r="A70" s="110">
        <v>44876</v>
      </c>
      <c r="B70" s="105" t="s">
        <v>141</v>
      </c>
      <c r="C70" s="106">
        <v>729.28</v>
      </c>
      <c r="D70" s="106">
        <v>0</v>
      </c>
      <c r="E70" s="25">
        <f t="shared" si="0"/>
        <v>57823.120000000061</v>
      </c>
    </row>
    <row r="71" spans="1:5" s="108" customFormat="1" x14ac:dyDescent="0.25">
      <c r="A71" s="110">
        <v>44876</v>
      </c>
      <c r="B71" s="105" t="s">
        <v>142</v>
      </c>
      <c r="C71" s="106">
        <v>246.53</v>
      </c>
      <c r="D71" s="106">
        <v>0</v>
      </c>
      <c r="E71" s="25">
        <f t="shared" si="0"/>
        <v>57576.590000000062</v>
      </c>
    </row>
    <row r="72" spans="1:5" s="108" customFormat="1" x14ac:dyDescent="0.25">
      <c r="A72" s="110">
        <v>44876</v>
      </c>
      <c r="B72" s="105" t="s">
        <v>143</v>
      </c>
      <c r="C72" s="106">
        <v>1943.35</v>
      </c>
      <c r="D72" s="106">
        <v>0</v>
      </c>
      <c r="E72" s="25">
        <f t="shared" si="0"/>
        <v>55633.240000000063</v>
      </c>
    </row>
    <row r="73" spans="1:5" s="108" customFormat="1" x14ac:dyDescent="0.25">
      <c r="A73" s="110">
        <v>44876</v>
      </c>
      <c r="B73" s="105" t="s">
        <v>144</v>
      </c>
      <c r="C73" s="106">
        <v>5060.4399999999996</v>
      </c>
      <c r="D73" s="106">
        <v>0</v>
      </c>
      <c r="E73" s="25">
        <f t="shared" si="0"/>
        <v>50572.800000000061</v>
      </c>
    </row>
    <row r="74" spans="1:5" s="108" customFormat="1" x14ac:dyDescent="0.25">
      <c r="A74" s="110">
        <v>44876</v>
      </c>
      <c r="B74" s="105" t="s">
        <v>146</v>
      </c>
      <c r="C74" s="106">
        <v>196.8</v>
      </c>
      <c r="D74" s="106">
        <v>0</v>
      </c>
      <c r="E74" s="25">
        <f t="shared" si="0"/>
        <v>50376.000000000058</v>
      </c>
    </row>
    <row r="75" spans="1:5" s="108" customFormat="1" x14ac:dyDescent="0.25">
      <c r="A75" s="110">
        <v>44876</v>
      </c>
      <c r="B75" s="105" t="s">
        <v>147</v>
      </c>
      <c r="C75" s="106">
        <v>121.71</v>
      </c>
      <c r="D75" s="106">
        <v>0</v>
      </c>
      <c r="E75" s="25">
        <f t="shared" si="0"/>
        <v>50254.290000000059</v>
      </c>
    </row>
    <row r="76" spans="1:5" s="108" customFormat="1" x14ac:dyDescent="0.25">
      <c r="A76" s="110">
        <v>44876</v>
      </c>
      <c r="B76" s="105" t="s">
        <v>148</v>
      </c>
      <c r="C76" s="106">
        <v>88.5</v>
      </c>
      <c r="D76" s="106">
        <v>0</v>
      </c>
      <c r="E76" s="25">
        <f t="shared" si="0"/>
        <v>50165.790000000059</v>
      </c>
    </row>
    <row r="77" spans="1:5" s="108" customFormat="1" x14ac:dyDescent="0.25">
      <c r="A77" s="110">
        <v>44879</v>
      </c>
      <c r="B77" s="105" t="s">
        <v>149</v>
      </c>
      <c r="C77" s="106">
        <v>148.52000000000001</v>
      </c>
      <c r="D77" s="106">
        <v>0</v>
      </c>
      <c r="E77" s="25">
        <f t="shared" si="0"/>
        <v>50017.270000000062</v>
      </c>
    </row>
    <row r="78" spans="1:5" s="108" customFormat="1" x14ac:dyDescent="0.25">
      <c r="A78" s="110">
        <v>44879</v>
      </c>
      <c r="B78" s="105" t="s">
        <v>150</v>
      </c>
      <c r="C78" s="106">
        <v>868.6</v>
      </c>
      <c r="D78" s="106">
        <v>0</v>
      </c>
      <c r="E78" s="25">
        <f t="shared" si="0"/>
        <v>49148.670000000064</v>
      </c>
    </row>
    <row r="79" spans="1:5" s="108" customFormat="1" x14ac:dyDescent="0.25">
      <c r="A79" s="110">
        <v>44879</v>
      </c>
      <c r="B79" s="105" t="s">
        <v>151</v>
      </c>
      <c r="C79" s="106">
        <v>1429.37</v>
      </c>
      <c r="D79" s="106">
        <v>0</v>
      </c>
      <c r="E79" s="25">
        <f t="shared" si="0"/>
        <v>47719.300000000061</v>
      </c>
    </row>
    <row r="80" spans="1:5" s="108" customFormat="1" x14ac:dyDescent="0.25">
      <c r="A80" s="110">
        <v>44879</v>
      </c>
      <c r="B80" s="105" t="s">
        <v>152</v>
      </c>
      <c r="C80" s="106">
        <v>324.45</v>
      </c>
      <c r="D80" s="106">
        <v>0</v>
      </c>
      <c r="E80" s="25">
        <f t="shared" ref="E80:E143" si="1">E79+D80-C80</f>
        <v>47394.850000000064</v>
      </c>
    </row>
    <row r="81" spans="1:5" s="108" customFormat="1" x14ac:dyDescent="0.25">
      <c r="A81" s="110">
        <v>44881</v>
      </c>
      <c r="B81" s="105" t="s">
        <v>153</v>
      </c>
      <c r="C81" s="106">
        <v>49.9</v>
      </c>
      <c r="D81" s="106">
        <v>0</v>
      </c>
      <c r="E81" s="25">
        <f t="shared" si="1"/>
        <v>47344.950000000063</v>
      </c>
    </row>
    <row r="82" spans="1:5" s="108" customFormat="1" x14ac:dyDescent="0.25">
      <c r="A82" s="110">
        <v>44881</v>
      </c>
      <c r="B82" s="105" t="s">
        <v>154</v>
      </c>
      <c r="C82" s="106">
        <v>124.9</v>
      </c>
      <c r="D82" s="106">
        <v>0</v>
      </c>
      <c r="E82" s="25">
        <f t="shared" si="1"/>
        <v>47220.050000000061</v>
      </c>
    </row>
    <row r="83" spans="1:5" s="108" customFormat="1" x14ac:dyDescent="0.25">
      <c r="A83" s="110">
        <v>44881</v>
      </c>
      <c r="B83" s="105" t="s">
        <v>155</v>
      </c>
      <c r="C83" s="106">
        <v>500</v>
      </c>
      <c r="D83" s="106">
        <v>0</v>
      </c>
      <c r="E83" s="25">
        <f t="shared" si="1"/>
        <v>46720.050000000061</v>
      </c>
    </row>
    <row r="84" spans="1:5" s="108" customFormat="1" x14ac:dyDescent="0.25">
      <c r="A84" s="110">
        <v>44881</v>
      </c>
      <c r="B84" s="105" t="s">
        <v>156</v>
      </c>
      <c r="C84" s="106">
        <v>69.03</v>
      </c>
      <c r="D84" s="106">
        <v>0</v>
      </c>
      <c r="E84" s="25">
        <f t="shared" si="1"/>
        <v>46651.020000000062</v>
      </c>
    </row>
    <row r="85" spans="1:5" s="108" customFormat="1" x14ac:dyDescent="0.25">
      <c r="A85" s="110">
        <v>44883</v>
      </c>
      <c r="B85" s="105" t="s">
        <v>157</v>
      </c>
      <c r="C85" s="106">
        <v>480</v>
      </c>
      <c r="D85" s="106">
        <v>0</v>
      </c>
      <c r="E85" s="25">
        <f t="shared" si="1"/>
        <v>46171.020000000062</v>
      </c>
    </row>
    <row r="86" spans="1:5" s="108" customFormat="1" x14ac:dyDescent="0.25">
      <c r="A86" s="110">
        <v>44886</v>
      </c>
      <c r="B86" s="105" t="s">
        <v>158</v>
      </c>
      <c r="C86" s="106">
        <v>139.22999999999999</v>
      </c>
      <c r="D86" s="106">
        <v>0</v>
      </c>
      <c r="E86" s="25">
        <f t="shared" si="1"/>
        <v>46031.790000000059</v>
      </c>
    </row>
    <row r="87" spans="1:5" s="108" customFormat="1" x14ac:dyDescent="0.25">
      <c r="A87" s="110">
        <v>44886</v>
      </c>
      <c r="B87" s="105" t="s">
        <v>159</v>
      </c>
      <c r="C87" s="106">
        <v>779.5</v>
      </c>
      <c r="D87" s="106">
        <v>0</v>
      </c>
      <c r="E87" s="25">
        <f t="shared" si="1"/>
        <v>45252.290000000059</v>
      </c>
    </row>
    <row r="88" spans="1:5" s="108" customFormat="1" x14ac:dyDescent="0.25">
      <c r="A88" s="110">
        <v>44886</v>
      </c>
      <c r="B88" s="105" t="s">
        <v>160</v>
      </c>
      <c r="C88" s="106">
        <v>85.9</v>
      </c>
      <c r="D88" s="106">
        <v>0</v>
      </c>
      <c r="E88" s="25">
        <f t="shared" si="1"/>
        <v>45166.390000000058</v>
      </c>
    </row>
    <row r="89" spans="1:5" s="108" customFormat="1" x14ac:dyDescent="0.25">
      <c r="A89" s="110">
        <v>44886</v>
      </c>
      <c r="B89" s="105" t="s">
        <v>161</v>
      </c>
      <c r="C89" s="106">
        <v>92.07</v>
      </c>
      <c r="D89" s="106">
        <v>0</v>
      </c>
      <c r="E89" s="25">
        <f t="shared" si="1"/>
        <v>45074.320000000058</v>
      </c>
    </row>
    <row r="90" spans="1:5" s="108" customFormat="1" x14ac:dyDescent="0.25">
      <c r="A90" s="110">
        <v>44887</v>
      </c>
      <c r="B90" s="105" t="s">
        <v>162</v>
      </c>
      <c r="C90" s="106">
        <v>1615</v>
      </c>
      <c r="D90" s="106">
        <v>0</v>
      </c>
      <c r="E90" s="25">
        <f t="shared" si="1"/>
        <v>43459.320000000058</v>
      </c>
    </row>
    <row r="91" spans="1:5" s="108" customFormat="1" x14ac:dyDescent="0.25">
      <c r="A91" s="110">
        <v>44888</v>
      </c>
      <c r="B91" s="105" t="s">
        <v>163</v>
      </c>
      <c r="C91" s="106">
        <v>634.23</v>
      </c>
      <c r="D91" s="106">
        <v>0</v>
      </c>
      <c r="E91" s="25">
        <f t="shared" si="1"/>
        <v>42825.090000000055</v>
      </c>
    </row>
    <row r="92" spans="1:5" s="108" customFormat="1" x14ac:dyDescent="0.25">
      <c r="A92" s="110">
        <v>44888</v>
      </c>
      <c r="B92" s="29" t="s">
        <v>164</v>
      </c>
      <c r="C92" s="30">
        <v>40026.480000000003</v>
      </c>
      <c r="D92" s="30">
        <v>0</v>
      </c>
      <c r="E92" s="25">
        <f t="shared" si="1"/>
        <v>2798.6100000000515</v>
      </c>
    </row>
    <row r="93" spans="1:5" s="108" customFormat="1" x14ac:dyDescent="0.25">
      <c r="A93" s="110">
        <v>44889</v>
      </c>
      <c r="B93" s="105" t="s">
        <v>165</v>
      </c>
      <c r="C93" s="106">
        <v>151.30000000000001</v>
      </c>
      <c r="D93" s="106">
        <v>0</v>
      </c>
      <c r="E93" s="25">
        <f t="shared" si="1"/>
        <v>2647.3100000000513</v>
      </c>
    </row>
    <row r="94" spans="1:5" s="108" customFormat="1" x14ac:dyDescent="0.25">
      <c r="A94" s="110">
        <v>44890</v>
      </c>
      <c r="B94" s="105" t="s">
        <v>169</v>
      </c>
      <c r="C94" s="106">
        <v>519.48</v>
      </c>
      <c r="D94" s="106">
        <v>0</v>
      </c>
      <c r="E94" s="25">
        <f t="shared" si="1"/>
        <v>2127.8300000000513</v>
      </c>
    </row>
    <row r="95" spans="1:5" s="108" customFormat="1" x14ac:dyDescent="0.25">
      <c r="A95" s="110">
        <v>44890</v>
      </c>
      <c r="B95" s="105" t="s">
        <v>166</v>
      </c>
      <c r="C95" s="106">
        <v>182.75</v>
      </c>
      <c r="D95" s="106">
        <v>0</v>
      </c>
      <c r="E95" s="25">
        <f t="shared" si="1"/>
        <v>1945.0800000000513</v>
      </c>
    </row>
    <row r="96" spans="1:5" s="108" customFormat="1" x14ac:dyDescent="0.25">
      <c r="A96" s="110">
        <v>44890</v>
      </c>
      <c r="B96" s="105" t="s">
        <v>167</v>
      </c>
      <c r="C96" s="106">
        <v>22.35</v>
      </c>
      <c r="D96" s="106">
        <v>0</v>
      </c>
      <c r="E96" s="25">
        <f t="shared" si="1"/>
        <v>1922.7300000000514</v>
      </c>
    </row>
    <row r="97" spans="1:5" s="108" customFormat="1" x14ac:dyDescent="0.25">
      <c r="A97" s="110">
        <v>44890</v>
      </c>
      <c r="B97" s="105" t="s">
        <v>168</v>
      </c>
      <c r="C97" s="106">
        <v>74.09</v>
      </c>
      <c r="D97" s="106">
        <v>0</v>
      </c>
      <c r="E97" s="25">
        <f t="shared" si="1"/>
        <v>1848.6400000000515</v>
      </c>
    </row>
    <row r="98" spans="1:5" s="108" customFormat="1" ht="30" x14ac:dyDescent="0.25">
      <c r="A98" s="110">
        <v>44895</v>
      </c>
      <c r="B98" s="109" t="s">
        <v>251</v>
      </c>
      <c r="C98" s="106">
        <v>0</v>
      </c>
      <c r="D98" s="106">
        <v>650</v>
      </c>
      <c r="E98" s="25">
        <f t="shared" si="1"/>
        <v>2498.6400000000513</v>
      </c>
    </row>
    <row r="99" spans="1:5" s="108" customFormat="1" x14ac:dyDescent="0.25">
      <c r="A99" s="110">
        <v>44895</v>
      </c>
      <c r="B99" s="105" t="s">
        <v>254</v>
      </c>
      <c r="C99" s="106">
        <v>0</v>
      </c>
      <c r="D99" s="106">
        <v>297</v>
      </c>
      <c r="E99" s="25">
        <f t="shared" si="1"/>
        <v>2795.6400000000513</v>
      </c>
    </row>
    <row r="100" spans="1:5" s="108" customFormat="1" ht="30" x14ac:dyDescent="0.25">
      <c r="A100" s="110">
        <v>44895</v>
      </c>
      <c r="B100" s="78" t="s">
        <v>252</v>
      </c>
      <c r="C100" s="106">
        <v>0</v>
      </c>
      <c r="D100" s="106">
        <v>220</v>
      </c>
      <c r="E100" s="25">
        <f t="shared" si="1"/>
        <v>3015.6400000000513</v>
      </c>
    </row>
    <row r="101" spans="1:5" s="108" customFormat="1" ht="30" x14ac:dyDescent="0.25">
      <c r="A101" s="110">
        <v>44895</v>
      </c>
      <c r="B101" s="77" t="s">
        <v>253</v>
      </c>
      <c r="C101" s="106">
        <v>0</v>
      </c>
      <c r="D101" s="106">
        <v>3754.23</v>
      </c>
      <c r="E101" s="25">
        <f t="shared" si="1"/>
        <v>6769.8700000000517</v>
      </c>
    </row>
    <row r="102" spans="1:5" s="108" customFormat="1" ht="30" x14ac:dyDescent="0.25">
      <c r="A102" s="110">
        <v>44895</v>
      </c>
      <c r="B102" s="109" t="s">
        <v>257</v>
      </c>
      <c r="C102" s="106">
        <v>0</v>
      </c>
      <c r="D102" s="106">
        <v>3505</v>
      </c>
      <c r="E102" s="25">
        <f t="shared" si="1"/>
        <v>10274.870000000052</v>
      </c>
    </row>
    <row r="103" spans="1:5" s="108" customFormat="1" x14ac:dyDescent="0.25">
      <c r="A103" s="110">
        <v>44895</v>
      </c>
      <c r="B103" s="105" t="s">
        <v>256</v>
      </c>
      <c r="C103" s="106">
        <v>0</v>
      </c>
      <c r="D103" s="106">
        <v>580</v>
      </c>
      <c r="E103" s="25">
        <f t="shared" si="1"/>
        <v>10854.870000000052</v>
      </c>
    </row>
    <row r="104" spans="1:5" s="108" customFormat="1" x14ac:dyDescent="0.25">
      <c r="A104" s="110">
        <v>44895</v>
      </c>
      <c r="B104" s="105" t="s">
        <v>255</v>
      </c>
      <c r="C104" s="106">
        <v>0</v>
      </c>
      <c r="D104" s="106">
        <v>1221.4000000000001</v>
      </c>
      <c r="E104" s="25">
        <f t="shared" si="1"/>
        <v>12076.270000000051</v>
      </c>
    </row>
    <row r="105" spans="1:5" s="108" customFormat="1" x14ac:dyDescent="0.25">
      <c r="A105" s="110">
        <v>44895</v>
      </c>
      <c r="B105" s="105" t="s">
        <v>258</v>
      </c>
      <c r="C105" s="106">
        <v>0</v>
      </c>
      <c r="D105" s="106">
        <v>420</v>
      </c>
      <c r="E105" s="25">
        <f t="shared" si="1"/>
        <v>12496.270000000051</v>
      </c>
    </row>
    <row r="106" spans="1:5" s="108" customFormat="1" ht="30" x14ac:dyDescent="0.25">
      <c r="A106" s="110">
        <v>44895</v>
      </c>
      <c r="B106" s="109" t="s">
        <v>259</v>
      </c>
      <c r="C106" s="106">
        <v>0</v>
      </c>
      <c r="D106" s="106">
        <v>2800</v>
      </c>
      <c r="E106" s="25">
        <f t="shared" si="1"/>
        <v>15296.270000000051</v>
      </c>
    </row>
    <row r="107" spans="1:5" s="108" customFormat="1" ht="30" x14ac:dyDescent="0.25">
      <c r="A107" s="110">
        <v>44895</v>
      </c>
      <c r="B107" s="109" t="s">
        <v>260</v>
      </c>
      <c r="C107" s="106">
        <v>0</v>
      </c>
      <c r="D107" s="106">
        <v>2468.5</v>
      </c>
      <c r="E107" s="25">
        <f t="shared" si="1"/>
        <v>17764.770000000051</v>
      </c>
    </row>
    <row r="108" spans="1:5" s="108" customFormat="1" x14ac:dyDescent="0.25">
      <c r="A108" s="110">
        <v>44895</v>
      </c>
      <c r="B108" s="105" t="s">
        <v>261</v>
      </c>
      <c r="C108" s="106">
        <v>0</v>
      </c>
      <c r="D108" s="106">
        <v>330.08</v>
      </c>
      <c r="E108" s="25">
        <f t="shared" si="1"/>
        <v>18094.850000000053</v>
      </c>
    </row>
    <row r="109" spans="1:5" s="108" customFormat="1" x14ac:dyDescent="0.25">
      <c r="A109" s="110">
        <v>44895</v>
      </c>
      <c r="B109" s="105" t="s">
        <v>262</v>
      </c>
      <c r="C109" s="106">
        <v>0</v>
      </c>
      <c r="D109" s="106">
        <v>514.73</v>
      </c>
      <c r="E109" s="25">
        <f t="shared" si="1"/>
        <v>18609.580000000053</v>
      </c>
    </row>
    <row r="110" spans="1:5" s="108" customFormat="1" x14ac:dyDescent="0.25">
      <c r="A110" s="110">
        <v>44895</v>
      </c>
      <c r="B110" s="105" t="s">
        <v>264</v>
      </c>
      <c r="C110" s="106">
        <v>0</v>
      </c>
      <c r="D110" s="106">
        <v>60</v>
      </c>
      <c r="E110" s="25">
        <f t="shared" si="1"/>
        <v>18669.580000000053</v>
      </c>
    </row>
    <row r="111" spans="1:5" s="108" customFormat="1" ht="30" x14ac:dyDescent="0.25">
      <c r="A111" s="110">
        <v>44895</v>
      </c>
      <c r="B111" s="109" t="s">
        <v>265</v>
      </c>
      <c r="C111" s="106">
        <v>0</v>
      </c>
      <c r="D111" s="106">
        <v>595.29</v>
      </c>
      <c r="E111" s="25">
        <f t="shared" si="1"/>
        <v>19264.870000000054</v>
      </c>
    </row>
    <row r="112" spans="1:5" s="108" customFormat="1" x14ac:dyDescent="0.25">
      <c r="A112" s="110">
        <v>44895</v>
      </c>
      <c r="B112" s="105" t="s">
        <v>263</v>
      </c>
      <c r="C112" s="106">
        <v>0</v>
      </c>
      <c r="D112" s="106">
        <v>150</v>
      </c>
      <c r="E112" s="25">
        <f t="shared" si="1"/>
        <v>19414.870000000054</v>
      </c>
    </row>
    <row r="113" spans="1:5" s="108" customFormat="1" ht="30" x14ac:dyDescent="0.25">
      <c r="A113" s="110">
        <v>44895</v>
      </c>
      <c r="B113" s="109" t="s">
        <v>266</v>
      </c>
      <c r="C113" s="106">
        <v>0</v>
      </c>
      <c r="D113" s="106">
        <v>294</v>
      </c>
      <c r="E113" s="25">
        <f t="shared" si="1"/>
        <v>19708.870000000054</v>
      </c>
    </row>
    <row r="114" spans="1:5" s="108" customFormat="1" ht="30" x14ac:dyDescent="0.25">
      <c r="A114" s="110">
        <v>44895</v>
      </c>
      <c r="B114" s="109" t="s">
        <v>267</v>
      </c>
      <c r="C114" s="106">
        <v>0</v>
      </c>
      <c r="D114" s="106">
        <v>237</v>
      </c>
      <c r="E114" s="25">
        <f t="shared" si="1"/>
        <v>19945.870000000054</v>
      </c>
    </row>
    <row r="115" spans="1:5" s="108" customFormat="1" ht="30" x14ac:dyDescent="0.25">
      <c r="A115" s="110">
        <v>44895</v>
      </c>
      <c r="B115" s="109" t="s">
        <v>268</v>
      </c>
      <c r="C115" s="106">
        <v>0</v>
      </c>
      <c r="D115" s="106">
        <v>106.5</v>
      </c>
      <c r="E115" s="25">
        <f t="shared" si="1"/>
        <v>20052.370000000054</v>
      </c>
    </row>
    <row r="116" spans="1:5" s="108" customFormat="1" x14ac:dyDescent="0.25">
      <c r="A116" s="110">
        <v>44895</v>
      </c>
      <c r="B116" s="105" t="s">
        <v>270</v>
      </c>
      <c r="C116" s="106">
        <v>0</v>
      </c>
      <c r="D116" s="106">
        <v>129.22</v>
      </c>
      <c r="E116" s="25">
        <f t="shared" si="1"/>
        <v>20181.590000000055</v>
      </c>
    </row>
    <row r="117" spans="1:5" s="108" customFormat="1" x14ac:dyDescent="0.25">
      <c r="A117" s="110">
        <v>44895</v>
      </c>
      <c r="B117" s="105" t="s">
        <v>269</v>
      </c>
      <c r="C117" s="106">
        <v>0</v>
      </c>
      <c r="D117" s="106">
        <v>227.5</v>
      </c>
      <c r="E117" s="25">
        <f t="shared" si="1"/>
        <v>20409.090000000055</v>
      </c>
    </row>
    <row r="118" spans="1:5" s="108" customFormat="1" x14ac:dyDescent="0.25">
      <c r="A118" s="110">
        <v>44895</v>
      </c>
      <c r="B118" s="105" t="s">
        <v>271</v>
      </c>
      <c r="C118" s="106">
        <v>0</v>
      </c>
      <c r="D118" s="106">
        <v>1804.58</v>
      </c>
      <c r="E118" s="25">
        <f t="shared" si="1"/>
        <v>22213.670000000056</v>
      </c>
    </row>
    <row r="119" spans="1:5" s="108" customFormat="1" ht="30" x14ac:dyDescent="0.25">
      <c r="A119" s="110">
        <v>44895</v>
      </c>
      <c r="B119" s="109" t="s">
        <v>274</v>
      </c>
      <c r="C119" s="106">
        <v>0</v>
      </c>
      <c r="D119" s="106">
        <v>280</v>
      </c>
      <c r="E119" s="25">
        <f t="shared" si="1"/>
        <v>22493.670000000056</v>
      </c>
    </row>
    <row r="120" spans="1:5" s="108" customFormat="1" x14ac:dyDescent="0.25">
      <c r="A120" s="110">
        <v>44895</v>
      </c>
      <c r="B120" s="105" t="s">
        <v>273</v>
      </c>
      <c r="C120" s="106">
        <v>0</v>
      </c>
      <c r="D120" s="106">
        <v>178.22</v>
      </c>
      <c r="E120" s="25">
        <f t="shared" si="1"/>
        <v>22671.890000000058</v>
      </c>
    </row>
    <row r="121" spans="1:5" s="108" customFormat="1" x14ac:dyDescent="0.25">
      <c r="A121" s="110">
        <v>44895</v>
      </c>
      <c r="B121" s="105" t="s">
        <v>272</v>
      </c>
      <c r="C121" s="106">
        <v>0</v>
      </c>
      <c r="D121" s="106">
        <v>345.39</v>
      </c>
      <c r="E121" s="25">
        <f t="shared" si="1"/>
        <v>23017.280000000057</v>
      </c>
    </row>
    <row r="122" spans="1:5" s="108" customFormat="1" x14ac:dyDescent="0.25">
      <c r="A122" s="110">
        <v>44895</v>
      </c>
      <c r="B122" s="105" t="s">
        <v>276</v>
      </c>
      <c r="C122" s="106">
        <v>0</v>
      </c>
      <c r="D122" s="106">
        <v>500</v>
      </c>
      <c r="E122" s="25">
        <f t="shared" si="1"/>
        <v>23517.280000000057</v>
      </c>
    </row>
    <row r="123" spans="1:5" s="108" customFormat="1" ht="30" x14ac:dyDescent="0.25">
      <c r="A123" s="110">
        <v>44895</v>
      </c>
      <c r="B123" s="109" t="s">
        <v>275</v>
      </c>
      <c r="C123" s="106">
        <v>0</v>
      </c>
      <c r="D123" s="106">
        <v>625.41</v>
      </c>
      <c r="E123" s="25">
        <f t="shared" si="1"/>
        <v>24142.690000000057</v>
      </c>
    </row>
    <row r="124" spans="1:5" s="108" customFormat="1" x14ac:dyDescent="0.25">
      <c r="A124" s="110">
        <v>44895</v>
      </c>
      <c r="B124" s="105" t="s">
        <v>278</v>
      </c>
      <c r="C124" s="106">
        <v>0</v>
      </c>
      <c r="D124" s="106">
        <v>92.07</v>
      </c>
      <c r="E124" s="25">
        <f t="shared" si="1"/>
        <v>24234.760000000057</v>
      </c>
    </row>
    <row r="125" spans="1:5" s="108" customFormat="1" x14ac:dyDescent="0.25">
      <c r="A125" s="110">
        <v>44895</v>
      </c>
      <c r="B125" s="105" t="s">
        <v>277</v>
      </c>
      <c r="C125" s="106">
        <v>0</v>
      </c>
      <c r="D125" s="106">
        <v>20.72</v>
      </c>
      <c r="E125" s="25">
        <f t="shared" si="1"/>
        <v>24255.480000000058</v>
      </c>
    </row>
    <row r="126" spans="1:5" s="108" customFormat="1" x14ac:dyDescent="0.25">
      <c r="A126" s="110">
        <v>44895</v>
      </c>
      <c r="B126" s="105" t="s">
        <v>279</v>
      </c>
      <c r="C126" s="106">
        <v>0</v>
      </c>
      <c r="D126" s="106">
        <v>83.25</v>
      </c>
      <c r="E126" s="25">
        <f t="shared" si="1"/>
        <v>24338.730000000058</v>
      </c>
    </row>
    <row r="127" spans="1:5" s="108" customFormat="1" x14ac:dyDescent="0.25">
      <c r="A127" s="110">
        <v>44895</v>
      </c>
      <c r="B127" s="105" t="s">
        <v>282</v>
      </c>
      <c r="C127" s="106">
        <v>0</v>
      </c>
      <c r="D127" s="106">
        <v>139.22999999999999</v>
      </c>
      <c r="E127" s="25">
        <f t="shared" si="1"/>
        <v>24477.960000000057</v>
      </c>
    </row>
    <row r="128" spans="1:5" s="108" customFormat="1" x14ac:dyDescent="0.25">
      <c r="A128" s="110">
        <v>44895</v>
      </c>
      <c r="B128" s="105" t="s">
        <v>281</v>
      </c>
      <c r="C128" s="106">
        <v>0</v>
      </c>
      <c r="D128" s="106">
        <v>151.30000000000001</v>
      </c>
      <c r="E128" s="25">
        <f t="shared" si="1"/>
        <v>24629.260000000057</v>
      </c>
    </row>
    <row r="129" spans="1:5" s="108" customFormat="1" ht="30" x14ac:dyDescent="0.25">
      <c r="A129" s="110">
        <v>44895</v>
      </c>
      <c r="B129" s="109" t="s">
        <v>280</v>
      </c>
      <c r="C129" s="106">
        <v>0</v>
      </c>
      <c r="D129" s="106">
        <v>2558.79</v>
      </c>
      <c r="E129" s="25">
        <f t="shared" si="1"/>
        <v>27188.050000000057</v>
      </c>
    </row>
    <row r="130" spans="1:5" s="108" customFormat="1" x14ac:dyDescent="0.25">
      <c r="A130" s="110">
        <v>44895</v>
      </c>
      <c r="B130" s="105" t="s">
        <v>285</v>
      </c>
      <c r="C130" s="106">
        <v>0</v>
      </c>
      <c r="D130" s="106">
        <v>106.11</v>
      </c>
      <c r="E130" s="25">
        <f t="shared" si="1"/>
        <v>27294.160000000058</v>
      </c>
    </row>
    <row r="131" spans="1:5" s="108" customFormat="1" x14ac:dyDescent="0.25">
      <c r="A131" s="110">
        <v>44895</v>
      </c>
      <c r="B131" s="105" t="s">
        <v>283</v>
      </c>
      <c r="C131" s="106">
        <v>0</v>
      </c>
      <c r="D131" s="106">
        <v>175.31</v>
      </c>
      <c r="E131" s="25">
        <f t="shared" si="1"/>
        <v>27469.470000000059</v>
      </c>
    </row>
    <row r="132" spans="1:5" s="108" customFormat="1" ht="30" x14ac:dyDescent="0.25">
      <c r="A132" s="110">
        <v>44895</v>
      </c>
      <c r="B132" s="109" t="s">
        <v>286</v>
      </c>
      <c r="C132" s="106">
        <v>0</v>
      </c>
      <c r="D132" s="106">
        <v>870.8</v>
      </c>
      <c r="E132" s="25">
        <f t="shared" si="1"/>
        <v>28340.270000000059</v>
      </c>
    </row>
    <row r="133" spans="1:5" s="108" customFormat="1" ht="30" x14ac:dyDescent="0.25">
      <c r="A133" s="110">
        <v>44895</v>
      </c>
      <c r="B133" s="109" t="s">
        <v>284</v>
      </c>
      <c r="C133" s="106">
        <v>0</v>
      </c>
      <c r="D133" s="106">
        <v>1615</v>
      </c>
      <c r="E133" s="25">
        <f t="shared" si="1"/>
        <v>29955.270000000059</v>
      </c>
    </row>
    <row r="134" spans="1:5" s="108" customFormat="1" x14ac:dyDescent="0.25">
      <c r="A134" s="110">
        <v>44895</v>
      </c>
      <c r="B134" s="105" t="s">
        <v>290</v>
      </c>
      <c r="C134" s="106">
        <v>0</v>
      </c>
      <c r="D134" s="106">
        <v>190.17</v>
      </c>
      <c r="E134" s="25">
        <f t="shared" si="1"/>
        <v>30145.440000000057</v>
      </c>
    </row>
    <row r="135" spans="1:5" s="108" customFormat="1" ht="30" x14ac:dyDescent="0.25">
      <c r="A135" s="110">
        <v>44895</v>
      </c>
      <c r="B135" s="109" t="s">
        <v>288</v>
      </c>
      <c r="C135" s="106">
        <v>0</v>
      </c>
      <c r="D135" s="106">
        <v>1142</v>
      </c>
      <c r="E135" s="25">
        <f t="shared" si="1"/>
        <v>31287.440000000057</v>
      </c>
    </row>
    <row r="136" spans="1:5" s="108" customFormat="1" x14ac:dyDescent="0.25">
      <c r="A136" s="110">
        <v>44895</v>
      </c>
      <c r="B136" s="105" t="s">
        <v>287</v>
      </c>
      <c r="C136" s="106">
        <v>0</v>
      </c>
      <c r="D136" s="106">
        <v>156.30000000000001</v>
      </c>
      <c r="E136" s="25">
        <f t="shared" si="1"/>
        <v>31443.740000000056</v>
      </c>
    </row>
    <row r="137" spans="1:5" s="108" customFormat="1" ht="30" x14ac:dyDescent="0.25">
      <c r="A137" s="110">
        <v>44895</v>
      </c>
      <c r="B137" s="109" t="s">
        <v>289</v>
      </c>
      <c r="C137" s="106">
        <v>0</v>
      </c>
      <c r="D137" s="106">
        <v>106.5</v>
      </c>
      <c r="E137" s="25">
        <f t="shared" si="1"/>
        <v>31550.240000000056</v>
      </c>
    </row>
    <row r="138" spans="1:5" s="108" customFormat="1" x14ac:dyDescent="0.25">
      <c r="A138" s="110">
        <v>44895</v>
      </c>
      <c r="B138" s="105" t="s">
        <v>294</v>
      </c>
      <c r="C138" s="106">
        <v>0</v>
      </c>
      <c r="D138" s="106">
        <v>246.53</v>
      </c>
      <c r="E138" s="25">
        <f t="shared" si="1"/>
        <v>31796.770000000055</v>
      </c>
    </row>
    <row r="139" spans="1:5" s="108" customFormat="1" x14ac:dyDescent="0.25">
      <c r="A139" s="110">
        <v>44895</v>
      </c>
      <c r="B139" s="105" t="s">
        <v>291</v>
      </c>
      <c r="C139" s="106">
        <v>0</v>
      </c>
      <c r="D139" s="106">
        <v>74.099999999999994</v>
      </c>
      <c r="E139" s="25">
        <f t="shared" si="1"/>
        <v>31870.870000000054</v>
      </c>
    </row>
    <row r="140" spans="1:5" s="108" customFormat="1" x14ac:dyDescent="0.25">
      <c r="A140" s="110">
        <v>44895</v>
      </c>
      <c r="B140" s="105" t="s">
        <v>293</v>
      </c>
      <c r="C140" s="106">
        <v>0</v>
      </c>
      <c r="D140" s="106">
        <v>729.28</v>
      </c>
      <c r="E140" s="25">
        <f t="shared" si="1"/>
        <v>32600.150000000052</v>
      </c>
    </row>
    <row r="141" spans="1:5" s="108" customFormat="1" x14ac:dyDescent="0.25">
      <c r="A141" s="110">
        <v>44895</v>
      </c>
      <c r="B141" s="105" t="s">
        <v>292</v>
      </c>
      <c r="C141" s="106">
        <v>0</v>
      </c>
      <c r="D141" s="106">
        <v>443.32</v>
      </c>
      <c r="E141" s="25">
        <f t="shared" si="1"/>
        <v>33043.470000000052</v>
      </c>
    </row>
    <row r="142" spans="1:5" s="108" customFormat="1" ht="30" x14ac:dyDescent="0.25">
      <c r="A142" s="110">
        <v>44895</v>
      </c>
      <c r="B142" s="109" t="s">
        <v>296</v>
      </c>
      <c r="C142" s="106">
        <v>0</v>
      </c>
      <c r="D142" s="106">
        <v>196.8</v>
      </c>
      <c r="E142" s="25">
        <f t="shared" si="1"/>
        <v>33240.270000000055</v>
      </c>
    </row>
    <row r="143" spans="1:5" s="108" customFormat="1" x14ac:dyDescent="0.25">
      <c r="A143" s="110">
        <v>44895</v>
      </c>
      <c r="B143" s="105" t="s">
        <v>297</v>
      </c>
      <c r="C143" s="106">
        <v>0</v>
      </c>
      <c r="D143" s="106">
        <v>121.71</v>
      </c>
      <c r="E143" s="25">
        <f t="shared" si="1"/>
        <v>33361.980000000054</v>
      </c>
    </row>
    <row r="144" spans="1:5" s="108" customFormat="1" x14ac:dyDescent="0.25">
      <c r="A144" s="110">
        <v>44895</v>
      </c>
      <c r="B144" s="105" t="s">
        <v>298</v>
      </c>
      <c r="C144" s="106">
        <v>0</v>
      </c>
      <c r="D144" s="106">
        <v>500</v>
      </c>
      <c r="E144" s="25">
        <f t="shared" ref="E144:E157" si="2">E143+D144-C144</f>
        <v>33861.980000000054</v>
      </c>
    </row>
    <row r="145" spans="1:5" s="108" customFormat="1" x14ac:dyDescent="0.25">
      <c r="A145" s="110">
        <v>44895</v>
      </c>
      <c r="B145" s="105" t="s">
        <v>295</v>
      </c>
      <c r="C145" s="106">
        <v>0</v>
      </c>
      <c r="D145" s="106">
        <v>1943.35</v>
      </c>
      <c r="E145" s="25">
        <f t="shared" si="2"/>
        <v>35805.330000000053</v>
      </c>
    </row>
    <row r="146" spans="1:5" s="108" customFormat="1" x14ac:dyDescent="0.25">
      <c r="A146" s="110">
        <v>44895</v>
      </c>
      <c r="B146" s="105" t="s">
        <v>300</v>
      </c>
      <c r="C146" s="106">
        <v>0</v>
      </c>
      <c r="D146" s="106">
        <v>92.07</v>
      </c>
      <c r="E146" s="25">
        <f t="shared" si="2"/>
        <v>35897.400000000052</v>
      </c>
    </row>
    <row r="147" spans="1:5" s="108" customFormat="1" x14ac:dyDescent="0.25">
      <c r="A147" s="110">
        <v>44895</v>
      </c>
      <c r="B147" s="105" t="s">
        <v>301</v>
      </c>
      <c r="C147" s="106">
        <v>0</v>
      </c>
      <c r="D147" s="106">
        <v>139.22999999999999</v>
      </c>
      <c r="E147" s="25">
        <f t="shared" si="2"/>
        <v>36036.630000000056</v>
      </c>
    </row>
    <row r="148" spans="1:5" s="108" customFormat="1" ht="30" x14ac:dyDescent="0.25">
      <c r="A148" s="110">
        <v>44895</v>
      </c>
      <c r="B148" s="109" t="s">
        <v>299</v>
      </c>
      <c r="C148" s="106">
        <v>0</v>
      </c>
      <c r="D148" s="106">
        <v>480</v>
      </c>
      <c r="E148" s="25">
        <f t="shared" si="2"/>
        <v>36516.630000000056</v>
      </c>
    </row>
    <row r="149" spans="1:5" s="108" customFormat="1" x14ac:dyDescent="0.25">
      <c r="A149" s="110">
        <v>44895</v>
      </c>
      <c r="B149" s="105" t="s">
        <v>304</v>
      </c>
      <c r="C149" s="106">
        <v>0</v>
      </c>
      <c r="D149" s="106">
        <v>182.75</v>
      </c>
      <c r="E149" s="25">
        <f t="shared" si="2"/>
        <v>36699.380000000056</v>
      </c>
    </row>
    <row r="150" spans="1:5" s="108" customFormat="1" ht="30" x14ac:dyDescent="0.25">
      <c r="A150" s="110">
        <v>44895</v>
      </c>
      <c r="B150" s="109" t="s">
        <v>302</v>
      </c>
      <c r="C150" s="106">
        <v>0</v>
      </c>
      <c r="D150" s="106">
        <v>1615</v>
      </c>
      <c r="E150" s="25">
        <f t="shared" si="2"/>
        <v>38314.380000000056</v>
      </c>
    </row>
    <row r="151" spans="1:5" s="108" customFormat="1" x14ac:dyDescent="0.25">
      <c r="A151" s="110">
        <v>44895</v>
      </c>
      <c r="B151" s="105" t="s">
        <v>303</v>
      </c>
      <c r="C151" s="106">
        <v>0</v>
      </c>
      <c r="D151" s="106">
        <v>151.30000000000001</v>
      </c>
      <c r="E151" s="25">
        <f t="shared" si="2"/>
        <v>38465.680000000058</v>
      </c>
    </row>
    <row r="152" spans="1:5" s="108" customFormat="1" x14ac:dyDescent="0.25">
      <c r="A152" s="110">
        <v>44895</v>
      </c>
      <c r="B152" s="105" t="s">
        <v>305</v>
      </c>
      <c r="C152" s="106">
        <v>0</v>
      </c>
      <c r="D152" s="106">
        <v>22.35</v>
      </c>
      <c r="E152" s="25">
        <f t="shared" si="2"/>
        <v>38488.030000000057</v>
      </c>
    </row>
    <row r="153" spans="1:5" s="108" customFormat="1" x14ac:dyDescent="0.25">
      <c r="A153" s="110">
        <v>44895</v>
      </c>
      <c r="B153" s="105" t="s">
        <v>306</v>
      </c>
      <c r="C153" s="106">
        <v>0</v>
      </c>
      <c r="D153" s="106">
        <v>74.09</v>
      </c>
      <c r="E153" s="25">
        <f t="shared" si="2"/>
        <v>38562.120000000054</v>
      </c>
    </row>
    <row r="154" spans="1:5" s="108" customFormat="1" x14ac:dyDescent="0.25">
      <c r="A154" s="110">
        <v>44895</v>
      </c>
      <c r="B154" s="29" t="s">
        <v>164</v>
      </c>
      <c r="C154" s="30">
        <v>35358.49</v>
      </c>
      <c r="D154" s="30">
        <v>0</v>
      </c>
      <c r="E154" s="25">
        <f t="shared" si="2"/>
        <v>3203.6300000000556</v>
      </c>
    </row>
    <row r="155" spans="1:5" s="108" customFormat="1" ht="30" x14ac:dyDescent="0.25">
      <c r="A155" s="110">
        <v>44895</v>
      </c>
      <c r="B155" s="112" t="s">
        <v>307</v>
      </c>
      <c r="C155" s="30">
        <v>1852.95</v>
      </c>
      <c r="D155" s="30">
        <v>0</v>
      </c>
      <c r="E155" s="25">
        <f t="shared" si="2"/>
        <v>1350.6800000000555</v>
      </c>
    </row>
    <row r="156" spans="1:5" s="108" customFormat="1" x14ac:dyDescent="0.25">
      <c r="A156" s="110">
        <v>44895</v>
      </c>
      <c r="B156" s="29" t="s">
        <v>170</v>
      </c>
      <c r="C156" s="30">
        <v>0</v>
      </c>
      <c r="D156" s="30">
        <v>165.08</v>
      </c>
      <c r="E156" s="25">
        <f t="shared" si="2"/>
        <v>1515.7600000000555</v>
      </c>
    </row>
    <row r="157" spans="1:5" s="108" customFormat="1" x14ac:dyDescent="0.25">
      <c r="A157" s="110"/>
      <c r="B157" s="29" t="s">
        <v>22</v>
      </c>
      <c r="C157" s="30"/>
      <c r="D157" s="30"/>
      <c r="E157" s="25">
        <f t="shared" si="2"/>
        <v>1515.7600000000555</v>
      </c>
    </row>
    <row r="158" spans="1:5" s="108" customFormat="1" ht="30" x14ac:dyDescent="0.25">
      <c r="A158" s="31"/>
      <c r="B158" s="111" t="s">
        <v>348</v>
      </c>
      <c r="C158" s="33"/>
      <c r="D158" s="33"/>
      <c r="E158" s="34"/>
    </row>
    <row r="159" spans="1:5" ht="15.75" thickBot="1" x14ac:dyDescent="0.3">
      <c r="A159" s="31"/>
      <c r="B159" s="32"/>
      <c r="C159" s="33"/>
      <c r="D159" s="33"/>
      <c r="E159" s="34"/>
    </row>
    <row r="160" spans="1:5" ht="15.75" thickBot="1" x14ac:dyDescent="0.3">
      <c r="B160" s="35" t="s">
        <v>23</v>
      </c>
      <c r="C160" s="36">
        <v>44805</v>
      </c>
      <c r="D160" s="37"/>
      <c r="E160" s="38"/>
    </row>
    <row r="161" spans="2:5" x14ac:dyDescent="0.25">
      <c r="B161" s="39" t="s">
        <v>70</v>
      </c>
      <c r="C161" s="40">
        <v>1733.15</v>
      </c>
      <c r="D161" s="33"/>
      <c r="E161" s="38"/>
    </row>
    <row r="162" spans="2:5" x14ac:dyDescent="0.25">
      <c r="B162" s="41" t="s">
        <v>71</v>
      </c>
      <c r="C162" s="42">
        <v>1520.62</v>
      </c>
      <c r="D162" s="33"/>
      <c r="E162" s="38"/>
    </row>
    <row r="163" spans="2:5" x14ac:dyDescent="0.25">
      <c r="B163" s="41" t="s">
        <v>24</v>
      </c>
      <c r="C163" s="42">
        <v>1940.58</v>
      </c>
      <c r="D163" s="33"/>
      <c r="E163" s="38"/>
    </row>
    <row r="164" spans="2:5" x14ac:dyDescent="0.25">
      <c r="B164" s="41" t="s">
        <v>25</v>
      </c>
      <c r="C164" s="42">
        <v>1964.99</v>
      </c>
      <c r="D164" s="33"/>
      <c r="E164" s="38"/>
    </row>
    <row r="165" spans="2:5" x14ac:dyDescent="0.25">
      <c r="B165" s="41" t="s">
        <v>75</v>
      </c>
      <c r="C165" s="42">
        <v>3009.45</v>
      </c>
      <c r="D165" s="33"/>
      <c r="E165" s="38"/>
    </row>
    <row r="166" spans="2:5" x14ac:dyDescent="0.25">
      <c r="B166" s="41" t="s">
        <v>26</v>
      </c>
      <c r="C166" s="42">
        <v>4092.82</v>
      </c>
      <c r="D166" s="33"/>
      <c r="E166" s="38"/>
    </row>
    <row r="167" spans="2:5" x14ac:dyDescent="0.25">
      <c r="B167" s="41" t="s">
        <v>27</v>
      </c>
      <c r="C167" s="42">
        <v>2954.39</v>
      </c>
      <c r="D167" s="33"/>
      <c r="E167" s="38"/>
    </row>
    <row r="168" spans="2:5" x14ac:dyDescent="0.25">
      <c r="B168" s="41" t="s">
        <v>28</v>
      </c>
      <c r="C168" s="42">
        <v>2548.2399999999998</v>
      </c>
      <c r="D168" s="33"/>
      <c r="E168" s="38"/>
    </row>
    <row r="169" spans="2:5" x14ac:dyDescent="0.25">
      <c r="B169" s="41" t="s">
        <v>29</v>
      </c>
      <c r="C169" s="42">
        <v>1938.39</v>
      </c>
      <c r="D169" s="33"/>
      <c r="E169" s="38"/>
    </row>
    <row r="170" spans="2:5" x14ac:dyDescent="0.25">
      <c r="B170" s="41" t="s">
        <v>30</v>
      </c>
      <c r="C170" s="42">
        <v>3278.54</v>
      </c>
      <c r="D170" s="33"/>
      <c r="E170" s="38"/>
    </row>
    <row r="171" spans="2:5" x14ac:dyDescent="0.25">
      <c r="B171" s="41" t="s">
        <v>31</v>
      </c>
      <c r="C171" s="42">
        <v>2426.67</v>
      </c>
      <c r="D171" s="33"/>
      <c r="E171" s="38"/>
    </row>
    <row r="172" spans="2:5" x14ac:dyDescent="0.25">
      <c r="B172" s="41" t="s">
        <v>32</v>
      </c>
      <c r="C172" s="42">
        <v>5035.32</v>
      </c>
      <c r="D172" s="33"/>
      <c r="E172" s="38"/>
    </row>
    <row r="173" spans="2:5" x14ac:dyDescent="0.25">
      <c r="B173" s="41" t="s">
        <v>33</v>
      </c>
      <c r="C173" s="42">
        <v>2055.9499999999998</v>
      </c>
      <c r="D173" s="33"/>
      <c r="E173" s="38"/>
    </row>
    <row r="174" spans="2:5" x14ac:dyDescent="0.25">
      <c r="B174" s="41" t="s">
        <v>34</v>
      </c>
      <c r="C174" s="42">
        <v>2586.4</v>
      </c>
      <c r="D174" s="33"/>
      <c r="E174" s="38"/>
    </row>
    <row r="175" spans="2:5" x14ac:dyDescent="0.25">
      <c r="B175" s="41" t="s">
        <v>35</v>
      </c>
      <c r="C175" s="42">
        <v>2274.37</v>
      </c>
      <c r="D175" s="33"/>
      <c r="E175" s="38"/>
    </row>
    <row r="176" spans="2:5" x14ac:dyDescent="0.25">
      <c r="B176" s="41" t="s">
        <v>36</v>
      </c>
      <c r="C176" s="42">
        <v>2483.35</v>
      </c>
      <c r="D176" s="33"/>
      <c r="E176" s="38"/>
    </row>
    <row r="177" spans="2:5" x14ac:dyDescent="0.25">
      <c r="B177" s="41" t="s">
        <v>37</v>
      </c>
      <c r="C177" s="42">
        <v>1732.31</v>
      </c>
      <c r="D177" s="33"/>
      <c r="E177" s="38"/>
    </row>
    <row r="178" spans="2:5" x14ac:dyDescent="0.25">
      <c r="B178" s="41" t="s">
        <v>38</v>
      </c>
      <c r="C178" s="42">
        <v>2598.5100000000002</v>
      </c>
      <c r="D178" s="33"/>
      <c r="E178" s="38"/>
    </row>
    <row r="179" spans="2:5" x14ac:dyDescent="0.25">
      <c r="B179" s="41" t="s">
        <v>39</v>
      </c>
      <c r="C179" s="42">
        <v>3513.28</v>
      </c>
      <c r="D179" s="33"/>
      <c r="E179" s="38"/>
    </row>
    <row r="180" spans="2:5" x14ac:dyDescent="0.25">
      <c r="B180" s="41" t="s">
        <v>40</v>
      </c>
      <c r="C180" s="42">
        <v>1722.62</v>
      </c>
      <c r="D180" s="33"/>
      <c r="E180" s="38"/>
    </row>
    <row r="181" spans="2:5" x14ac:dyDescent="0.25">
      <c r="B181" s="41" t="s">
        <v>76</v>
      </c>
      <c r="C181" s="42">
        <v>2483.4899999999998</v>
      </c>
      <c r="D181" s="33"/>
      <c r="E181" s="38"/>
    </row>
    <row r="182" spans="2:5" x14ac:dyDescent="0.25">
      <c r="B182" s="41" t="s">
        <v>41</v>
      </c>
      <c r="C182" s="42">
        <v>5210.53</v>
      </c>
      <c r="D182" s="33"/>
      <c r="E182" s="38"/>
    </row>
    <row r="183" spans="2:5" x14ac:dyDescent="0.25">
      <c r="B183" s="41" t="s">
        <v>42</v>
      </c>
      <c r="C183" s="42">
        <v>6837.31</v>
      </c>
      <c r="D183" s="33"/>
      <c r="E183" s="38"/>
    </row>
    <row r="184" spans="2:5" x14ac:dyDescent="0.25">
      <c r="B184" s="41" t="s">
        <v>43</v>
      </c>
      <c r="C184" s="42">
        <v>2716.36</v>
      </c>
      <c r="D184" s="33"/>
      <c r="E184" s="38"/>
    </row>
    <row r="185" spans="2:5" x14ac:dyDescent="0.25">
      <c r="B185" s="41" t="s">
        <v>44</v>
      </c>
      <c r="C185" s="42">
        <v>2888.05</v>
      </c>
      <c r="D185" s="33"/>
      <c r="E185" s="38"/>
    </row>
    <row r="186" spans="2:5" x14ac:dyDescent="0.25">
      <c r="B186" s="41" t="s">
        <v>45</v>
      </c>
      <c r="C186" s="42">
        <v>5238.68</v>
      </c>
      <c r="D186" s="33"/>
      <c r="E186" s="38"/>
    </row>
    <row r="187" spans="2:5" x14ac:dyDescent="0.25">
      <c r="B187" s="41" t="s">
        <v>46</v>
      </c>
      <c r="C187" s="42">
        <v>2301.15</v>
      </c>
      <c r="D187" s="33"/>
      <c r="E187" s="38"/>
    </row>
    <row r="188" spans="2:5" x14ac:dyDescent="0.25">
      <c r="B188" s="41" t="s">
        <v>47</v>
      </c>
      <c r="C188" s="42">
        <v>2025.59</v>
      </c>
      <c r="D188" s="33"/>
      <c r="E188" s="38"/>
    </row>
    <row r="189" spans="2:5" x14ac:dyDescent="0.25">
      <c r="B189" s="41" t="s">
        <v>78</v>
      </c>
      <c r="C189" s="42">
        <v>2469.65</v>
      </c>
      <c r="D189" s="33"/>
      <c r="E189" s="38"/>
    </row>
    <row r="190" spans="2:5" x14ac:dyDescent="0.25">
      <c r="B190" s="41" t="s">
        <v>48</v>
      </c>
      <c r="C190" s="42">
        <v>2282.06</v>
      </c>
      <c r="D190" s="33"/>
      <c r="E190" s="38"/>
    </row>
    <row r="191" spans="2:5" x14ac:dyDescent="0.25">
      <c r="B191" s="41" t="s">
        <v>79</v>
      </c>
      <c r="C191" s="42">
        <v>499.44</v>
      </c>
      <c r="D191" s="33"/>
      <c r="E191" s="38"/>
    </row>
    <row r="192" spans="2:5" x14ac:dyDescent="0.25">
      <c r="B192" s="41" t="s">
        <v>49</v>
      </c>
      <c r="C192" s="42">
        <v>2296.85</v>
      </c>
      <c r="D192" s="33"/>
      <c r="E192" s="38"/>
    </row>
    <row r="193" spans="2:5" x14ac:dyDescent="0.25">
      <c r="B193" s="41" t="s">
        <v>80</v>
      </c>
      <c r="C193" s="42">
        <v>2107.37</v>
      </c>
      <c r="D193" s="33"/>
      <c r="E193" s="38"/>
    </row>
    <row r="194" spans="2:5" x14ac:dyDescent="0.25">
      <c r="B194" s="43" t="s">
        <v>50</v>
      </c>
      <c r="C194" s="44">
        <v>2525.67</v>
      </c>
      <c r="D194" s="33"/>
      <c r="E194" s="38"/>
    </row>
    <row r="195" spans="2:5" x14ac:dyDescent="0.25">
      <c r="B195" s="43" t="s">
        <v>51</v>
      </c>
      <c r="C195" s="44">
        <v>2630.15</v>
      </c>
      <c r="D195" s="33"/>
      <c r="E195" s="38"/>
    </row>
    <row r="196" spans="2:5" ht="15.75" thickBot="1" x14ac:dyDescent="0.3">
      <c r="B196" s="43" t="s">
        <v>118</v>
      </c>
      <c r="C196" s="44">
        <v>3139.72</v>
      </c>
      <c r="D196" s="33"/>
      <c r="E196" s="38"/>
    </row>
    <row r="197" spans="2:5" ht="15.75" thickBot="1" x14ac:dyDescent="0.3">
      <c r="B197" s="45" t="s">
        <v>52</v>
      </c>
      <c r="C197" s="46">
        <f>SUM(C161:C196)</f>
        <v>99062.019999999975</v>
      </c>
      <c r="D197" s="47"/>
      <c r="E197" s="38"/>
    </row>
    <row r="198" spans="2:5" ht="15.75" thickBot="1" x14ac:dyDescent="0.3">
      <c r="B198" s="48"/>
      <c r="C198" s="38"/>
      <c r="D198" s="38"/>
      <c r="E198" s="38"/>
    </row>
    <row r="199" spans="2:5" ht="15.75" thickBot="1" x14ac:dyDescent="0.3">
      <c r="B199" s="35" t="s">
        <v>23</v>
      </c>
      <c r="C199" s="36">
        <v>44835</v>
      </c>
      <c r="D199" s="37"/>
      <c r="E199" s="38"/>
    </row>
    <row r="200" spans="2:5" x14ac:dyDescent="0.25">
      <c r="B200" s="39" t="s">
        <v>70</v>
      </c>
      <c r="C200" s="40">
        <v>1733.94</v>
      </c>
      <c r="D200" s="33"/>
      <c r="E200" s="38"/>
    </row>
    <row r="201" spans="2:5" x14ac:dyDescent="0.25">
      <c r="B201" s="41" t="s">
        <v>71</v>
      </c>
      <c r="C201" s="42">
        <v>4145.76</v>
      </c>
      <c r="D201" s="33"/>
      <c r="E201" s="38"/>
    </row>
    <row r="202" spans="2:5" x14ac:dyDescent="0.25">
      <c r="B202" s="41" t="s">
        <v>72</v>
      </c>
      <c r="C202" s="42">
        <v>1795.18</v>
      </c>
      <c r="D202" s="33"/>
      <c r="E202" s="38"/>
    </row>
    <row r="203" spans="2:5" x14ac:dyDescent="0.25">
      <c r="B203" s="41" t="s">
        <v>24</v>
      </c>
      <c r="C203" s="42">
        <v>1732.44</v>
      </c>
      <c r="D203" s="33"/>
      <c r="E203" s="38"/>
    </row>
    <row r="204" spans="2:5" x14ac:dyDescent="0.25">
      <c r="B204" s="41" t="s">
        <v>73</v>
      </c>
      <c r="C204" s="42">
        <v>1070.24</v>
      </c>
      <c r="D204" s="33"/>
      <c r="E204" s="38"/>
    </row>
    <row r="205" spans="2:5" x14ac:dyDescent="0.25">
      <c r="B205" s="41" t="s">
        <v>25</v>
      </c>
      <c r="C205" s="42">
        <v>2598.19</v>
      </c>
      <c r="D205" s="33"/>
      <c r="E205" s="38"/>
    </row>
    <row r="206" spans="2:5" x14ac:dyDescent="0.25">
      <c r="B206" s="41" t="s">
        <v>74</v>
      </c>
      <c r="C206" s="42">
        <v>1553.43</v>
      </c>
      <c r="D206" s="33"/>
      <c r="E206" s="38"/>
    </row>
    <row r="207" spans="2:5" x14ac:dyDescent="0.25">
      <c r="B207" s="41" t="s">
        <v>75</v>
      </c>
      <c r="C207" s="42">
        <v>3336.58</v>
      </c>
      <c r="D207" s="33"/>
      <c r="E207" s="38"/>
    </row>
    <row r="208" spans="2:5" x14ac:dyDescent="0.25">
      <c r="B208" s="41" t="s">
        <v>26</v>
      </c>
      <c r="C208" s="42">
        <v>4092.33</v>
      </c>
      <c r="D208" s="33"/>
      <c r="E208" s="38"/>
    </row>
    <row r="209" spans="2:5" x14ac:dyDescent="0.25">
      <c r="B209" s="41" t="s">
        <v>27</v>
      </c>
      <c r="C209" s="42">
        <v>2560.3000000000002</v>
      </c>
      <c r="D209" s="33"/>
      <c r="E209" s="38"/>
    </row>
    <row r="210" spans="2:5" x14ac:dyDescent="0.25">
      <c r="B210" s="41" t="s">
        <v>28</v>
      </c>
      <c r="C210" s="42">
        <v>2262.67</v>
      </c>
      <c r="D210" s="33"/>
      <c r="E210" s="38"/>
    </row>
    <row r="211" spans="2:5" x14ac:dyDescent="0.25">
      <c r="B211" s="41" t="s">
        <v>29</v>
      </c>
      <c r="C211" s="42">
        <v>2003.17</v>
      </c>
      <c r="D211" s="33"/>
      <c r="E211" s="38"/>
    </row>
    <row r="212" spans="2:5" x14ac:dyDescent="0.25">
      <c r="B212" s="41" t="s">
        <v>30</v>
      </c>
      <c r="C212" s="42">
        <v>2957.17</v>
      </c>
      <c r="D212" s="33"/>
      <c r="E212" s="38"/>
    </row>
    <row r="213" spans="2:5" x14ac:dyDescent="0.25">
      <c r="B213" s="41" t="s">
        <v>31</v>
      </c>
      <c r="C213" s="42">
        <v>2744.03</v>
      </c>
      <c r="D213" s="33"/>
      <c r="E213" s="38"/>
    </row>
    <row r="214" spans="2:5" x14ac:dyDescent="0.25">
      <c r="B214" s="41" t="s">
        <v>32</v>
      </c>
      <c r="C214" s="42">
        <v>5035.58</v>
      </c>
      <c r="D214" s="33"/>
      <c r="E214" s="38"/>
    </row>
    <row r="215" spans="2:5" x14ac:dyDescent="0.25">
      <c r="B215" s="41" t="s">
        <v>33</v>
      </c>
      <c r="C215" s="42">
        <v>2630.23</v>
      </c>
      <c r="D215" s="33"/>
      <c r="E215" s="38"/>
    </row>
    <row r="216" spans="2:5" x14ac:dyDescent="0.25">
      <c r="B216" s="41" t="s">
        <v>34</v>
      </c>
      <c r="C216" s="42">
        <v>2464.1</v>
      </c>
      <c r="D216" s="33"/>
      <c r="E216" s="38"/>
    </row>
    <row r="217" spans="2:5" x14ac:dyDescent="0.25">
      <c r="B217" s="41" t="s">
        <v>35</v>
      </c>
      <c r="C217" s="42">
        <v>1983.3</v>
      </c>
      <c r="D217" s="33"/>
      <c r="E217" s="38"/>
    </row>
    <row r="218" spans="2:5" x14ac:dyDescent="0.25">
      <c r="B218" s="41" t="s">
        <v>36</v>
      </c>
      <c r="C218" s="42">
        <v>2483.1999999999998</v>
      </c>
      <c r="D218" s="33"/>
      <c r="E218" s="38"/>
    </row>
    <row r="219" spans="2:5" x14ac:dyDescent="0.25">
      <c r="B219" s="41" t="s">
        <v>37</v>
      </c>
      <c r="C219" s="42">
        <v>2181.34</v>
      </c>
      <c r="D219" s="33"/>
      <c r="E219" s="38"/>
    </row>
    <row r="220" spans="2:5" x14ac:dyDescent="0.25">
      <c r="B220" s="41" t="s">
        <v>38</v>
      </c>
      <c r="C220" s="42">
        <v>2942.47</v>
      </c>
      <c r="D220" s="33"/>
      <c r="E220" s="38"/>
    </row>
    <row r="221" spans="2:5" x14ac:dyDescent="0.25">
      <c r="B221" s="41" t="s">
        <v>76</v>
      </c>
      <c r="C221" s="42">
        <v>2483.34</v>
      </c>
      <c r="D221" s="33"/>
      <c r="E221" s="38"/>
    </row>
    <row r="222" spans="2:5" x14ac:dyDescent="0.25">
      <c r="B222" s="41" t="s">
        <v>41</v>
      </c>
      <c r="C222" s="42">
        <v>4107.32</v>
      </c>
      <c r="D222" s="33"/>
      <c r="E222" s="38"/>
    </row>
    <row r="223" spans="2:5" x14ac:dyDescent="0.25">
      <c r="B223" s="41" t="s">
        <v>42</v>
      </c>
      <c r="C223" s="42">
        <v>7939.09</v>
      </c>
      <c r="D223" s="33"/>
      <c r="E223" s="38"/>
    </row>
    <row r="224" spans="2:5" x14ac:dyDescent="0.25">
      <c r="B224" s="41" t="s">
        <v>77</v>
      </c>
      <c r="C224" s="42">
        <v>1845.88</v>
      </c>
      <c r="D224" s="33"/>
      <c r="E224" s="38"/>
    </row>
    <row r="225" spans="2:5" x14ac:dyDescent="0.25">
      <c r="B225" s="41" t="s">
        <v>43</v>
      </c>
      <c r="C225" s="42">
        <v>2715.78</v>
      </c>
      <c r="D225" s="33"/>
      <c r="E225" s="38"/>
    </row>
    <row r="226" spans="2:5" x14ac:dyDescent="0.25">
      <c r="B226" s="41" t="s">
        <v>44</v>
      </c>
      <c r="C226" s="42">
        <v>2887.64</v>
      </c>
      <c r="D226" s="33"/>
      <c r="E226" s="38"/>
    </row>
    <row r="227" spans="2:5" x14ac:dyDescent="0.25">
      <c r="B227" s="41" t="s">
        <v>45</v>
      </c>
      <c r="C227" s="42">
        <v>6213.2</v>
      </c>
      <c r="D227" s="33"/>
      <c r="E227" s="38"/>
    </row>
    <row r="228" spans="2:5" x14ac:dyDescent="0.25">
      <c r="B228" s="41" t="s">
        <v>46</v>
      </c>
      <c r="C228" s="42">
        <v>2515.9299999999998</v>
      </c>
      <c r="D228" s="33"/>
      <c r="E228" s="38"/>
    </row>
    <row r="229" spans="2:5" x14ac:dyDescent="0.25">
      <c r="B229" s="41" t="s">
        <v>47</v>
      </c>
      <c r="C229" s="42">
        <v>4185.1899999999996</v>
      </c>
      <c r="D229" s="33"/>
      <c r="E229" s="38"/>
    </row>
    <row r="230" spans="2:5" x14ac:dyDescent="0.25">
      <c r="B230" s="41" t="s">
        <v>78</v>
      </c>
      <c r="C230" s="42">
        <v>2478.77</v>
      </c>
      <c r="D230" s="33"/>
      <c r="E230" s="38"/>
    </row>
    <row r="231" spans="2:5" x14ac:dyDescent="0.25">
      <c r="B231" s="41" t="s">
        <v>48</v>
      </c>
      <c r="C231" s="42">
        <v>2562.86</v>
      </c>
      <c r="D231" s="33"/>
      <c r="E231" s="38"/>
    </row>
    <row r="232" spans="2:5" x14ac:dyDescent="0.25">
      <c r="B232" s="41" t="s">
        <v>79</v>
      </c>
      <c r="C232" s="42">
        <v>1870.39</v>
      </c>
      <c r="D232" s="33"/>
      <c r="E232" s="38"/>
    </row>
    <row r="233" spans="2:5" x14ac:dyDescent="0.25">
      <c r="B233" s="43" t="s">
        <v>49</v>
      </c>
      <c r="C233" s="44">
        <v>2333.46</v>
      </c>
      <c r="D233" s="33"/>
      <c r="E233" s="38"/>
    </row>
    <row r="234" spans="2:5" x14ac:dyDescent="0.25">
      <c r="B234" s="43" t="s">
        <v>80</v>
      </c>
      <c r="C234" s="44">
        <v>1989.83</v>
      </c>
      <c r="D234" s="33"/>
      <c r="E234" s="38"/>
    </row>
    <row r="235" spans="2:5" x14ac:dyDescent="0.25">
      <c r="B235" s="43" t="s">
        <v>81</v>
      </c>
      <c r="C235" s="44">
        <v>2000</v>
      </c>
      <c r="D235" s="33"/>
      <c r="E235" s="38"/>
    </row>
    <row r="236" spans="2:5" x14ac:dyDescent="0.25">
      <c r="B236" s="43" t="s">
        <v>50</v>
      </c>
      <c r="C236" s="44">
        <v>2670.04</v>
      </c>
      <c r="D236" s="33"/>
      <c r="E236" s="38"/>
    </row>
    <row r="237" spans="2:5" ht="15.75" thickBot="1" x14ac:dyDescent="0.3">
      <c r="B237" s="43" t="s">
        <v>51</v>
      </c>
      <c r="C237" s="44">
        <v>2678.37</v>
      </c>
      <c r="D237" s="33"/>
      <c r="E237" s="38"/>
    </row>
    <row r="238" spans="2:5" ht="15.75" thickBot="1" x14ac:dyDescent="0.3">
      <c r="B238" s="45" t="s">
        <v>52</v>
      </c>
      <c r="C238" s="46">
        <f>SUM(C200:C237)</f>
        <v>107782.74</v>
      </c>
      <c r="D238" s="47"/>
      <c r="E238" s="38"/>
    </row>
    <row r="239" spans="2:5" ht="15.75" thickBot="1" x14ac:dyDescent="0.3">
      <c r="B239" s="58"/>
      <c r="C239" s="59"/>
      <c r="D239" s="47"/>
      <c r="E239" s="38"/>
    </row>
    <row r="240" spans="2:5" ht="15.75" thickBot="1" x14ac:dyDescent="0.3">
      <c r="B240" s="35" t="s">
        <v>23</v>
      </c>
      <c r="C240" s="36">
        <v>44866</v>
      </c>
      <c r="D240" s="37"/>
      <c r="E240" s="38"/>
    </row>
    <row r="241" spans="2:5" x14ac:dyDescent="0.25">
      <c r="B241" s="39" t="s">
        <v>70</v>
      </c>
      <c r="C241" s="40">
        <v>1733.69</v>
      </c>
      <c r="D241" s="33"/>
      <c r="E241" s="38"/>
    </row>
    <row r="242" spans="2:5" x14ac:dyDescent="0.25">
      <c r="B242" s="41" t="s">
        <v>71</v>
      </c>
      <c r="C242" s="42">
        <v>4012.29</v>
      </c>
      <c r="D242" s="33"/>
      <c r="E242" s="38"/>
    </row>
    <row r="243" spans="2:5" x14ac:dyDescent="0.25">
      <c r="B243" s="41" t="s">
        <v>72</v>
      </c>
      <c r="C243" s="42">
        <v>1969.84</v>
      </c>
      <c r="D243" s="33"/>
      <c r="E243" s="38"/>
    </row>
    <row r="244" spans="2:5" x14ac:dyDescent="0.25">
      <c r="B244" s="41" t="s">
        <v>24</v>
      </c>
      <c r="C244" s="42">
        <v>1949.24</v>
      </c>
      <c r="D244" s="33"/>
      <c r="E244" s="38"/>
    </row>
    <row r="245" spans="2:5" x14ac:dyDescent="0.25">
      <c r="B245" s="41" t="s">
        <v>73</v>
      </c>
      <c r="C245" s="42">
        <v>4012.21</v>
      </c>
      <c r="D245" s="33"/>
      <c r="E245" s="38"/>
    </row>
    <row r="246" spans="2:5" x14ac:dyDescent="0.25">
      <c r="B246" s="41" t="s">
        <v>25</v>
      </c>
      <c r="C246" s="42">
        <v>1964.35</v>
      </c>
      <c r="D246" s="33"/>
      <c r="E246" s="38"/>
    </row>
    <row r="247" spans="2:5" x14ac:dyDescent="0.25">
      <c r="B247" s="41" t="s">
        <v>74</v>
      </c>
      <c r="C247" s="42">
        <v>2274.62</v>
      </c>
      <c r="D247" s="33"/>
      <c r="E247" s="38"/>
    </row>
    <row r="248" spans="2:5" x14ac:dyDescent="0.25">
      <c r="B248" s="41" t="s">
        <v>75</v>
      </c>
      <c r="C248" s="42">
        <v>3347.03</v>
      </c>
      <c r="D248" s="33"/>
      <c r="E248" s="38"/>
    </row>
    <row r="249" spans="2:5" x14ac:dyDescent="0.25">
      <c r="B249" s="41" t="s">
        <v>126</v>
      </c>
      <c r="C249" s="42">
        <v>1247.02</v>
      </c>
      <c r="D249" s="33"/>
      <c r="E249" s="38"/>
    </row>
    <row r="250" spans="2:5" x14ac:dyDescent="0.25">
      <c r="B250" s="41" t="s">
        <v>26</v>
      </c>
      <c r="C250" s="42">
        <v>4092.72</v>
      </c>
      <c r="D250" s="33"/>
      <c r="E250" s="38"/>
    </row>
    <row r="251" spans="2:5" x14ac:dyDescent="0.25">
      <c r="B251" s="41" t="s">
        <v>27</v>
      </c>
      <c r="C251" s="42">
        <v>2959.79</v>
      </c>
      <c r="D251" s="33"/>
      <c r="E251" s="38"/>
    </row>
    <row r="252" spans="2:5" x14ac:dyDescent="0.25">
      <c r="B252" s="41" t="s">
        <v>28</v>
      </c>
      <c r="C252" s="42">
        <v>2401.11</v>
      </c>
      <c r="D252" s="33"/>
      <c r="E252" s="38"/>
    </row>
    <row r="253" spans="2:5" x14ac:dyDescent="0.25">
      <c r="B253" s="41" t="s">
        <v>29</v>
      </c>
      <c r="C253" s="42">
        <v>3161.67</v>
      </c>
      <c r="D253" s="33"/>
      <c r="E253" s="38"/>
    </row>
    <row r="254" spans="2:5" x14ac:dyDescent="0.25">
      <c r="B254" s="41" t="s">
        <v>308</v>
      </c>
      <c r="C254" s="42">
        <v>499.44</v>
      </c>
      <c r="D254" s="33"/>
      <c r="E254" s="38"/>
    </row>
    <row r="255" spans="2:5" x14ac:dyDescent="0.25">
      <c r="B255" s="41" t="s">
        <v>30</v>
      </c>
      <c r="C255" s="42">
        <v>3767.51</v>
      </c>
      <c r="D255" s="33"/>
      <c r="E255" s="38"/>
    </row>
    <row r="256" spans="2:5" x14ac:dyDescent="0.25">
      <c r="B256" s="41" t="s">
        <v>31</v>
      </c>
      <c r="C256" s="42">
        <v>2797.25</v>
      </c>
      <c r="D256" s="33"/>
      <c r="E256" s="38"/>
    </row>
    <row r="257" spans="1:5" x14ac:dyDescent="0.25">
      <c r="B257" s="41" t="s">
        <v>32</v>
      </c>
      <c r="C257" s="42">
        <v>5035.4799999999996</v>
      </c>
      <c r="D257" s="33"/>
      <c r="E257" s="38"/>
    </row>
    <row r="258" spans="1:5" x14ac:dyDescent="0.25">
      <c r="B258" s="41" t="s">
        <v>33</v>
      </c>
      <c r="C258" s="42">
        <v>2313.14</v>
      </c>
      <c r="D258" s="33"/>
      <c r="E258" s="38"/>
    </row>
    <row r="259" spans="1:5" x14ac:dyDescent="0.25">
      <c r="B259" s="41" t="s">
        <v>34</v>
      </c>
      <c r="C259" s="42">
        <v>2972.79</v>
      </c>
      <c r="D259" s="33"/>
      <c r="E259" s="38"/>
    </row>
    <row r="260" spans="1:5" x14ac:dyDescent="0.25">
      <c r="B260" s="41" t="s">
        <v>42</v>
      </c>
      <c r="C260" s="42">
        <v>8277.6</v>
      </c>
      <c r="D260" s="33"/>
      <c r="E260" s="38"/>
    </row>
    <row r="261" spans="1:5" x14ac:dyDescent="0.25">
      <c r="B261" s="41" t="s">
        <v>45</v>
      </c>
      <c r="C261" s="42">
        <v>5238.8100000000004</v>
      </c>
      <c r="D261" s="33"/>
      <c r="E261" s="38"/>
    </row>
    <row r="262" spans="1:5" x14ac:dyDescent="0.25">
      <c r="B262" s="79" t="s">
        <v>47</v>
      </c>
      <c r="C262" s="42">
        <v>4050.08</v>
      </c>
      <c r="D262" s="33"/>
      <c r="E262" s="38"/>
    </row>
    <row r="263" spans="1:5" x14ac:dyDescent="0.25">
      <c r="B263" s="41" t="s">
        <v>78</v>
      </c>
      <c r="C263" s="42">
        <v>2781.75</v>
      </c>
      <c r="D263" s="33"/>
      <c r="E263" s="38"/>
    </row>
    <row r="264" spans="1:5" ht="15.75" thickBot="1" x14ac:dyDescent="0.3">
      <c r="B264" s="80" t="s">
        <v>50</v>
      </c>
      <c r="C264" s="81">
        <v>2525.54</v>
      </c>
      <c r="D264" s="33"/>
      <c r="E264" s="38"/>
    </row>
    <row r="265" spans="1:5" ht="15.75" thickBot="1" x14ac:dyDescent="0.3">
      <c r="B265" s="45" t="s">
        <v>52</v>
      </c>
      <c r="C265" s="46">
        <f>SUM(C241:C264)</f>
        <v>75384.97</v>
      </c>
      <c r="D265" s="47"/>
      <c r="E265" s="38"/>
    </row>
    <row r="266" spans="1:5" x14ac:dyDescent="0.25">
      <c r="B266" s="58"/>
      <c r="C266" s="59"/>
      <c r="D266" s="47"/>
      <c r="E266" s="38"/>
    </row>
    <row r="267" spans="1:5" x14ac:dyDescent="0.25">
      <c r="B267" s="58"/>
      <c r="C267" s="59"/>
      <c r="D267" s="47"/>
      <c r="E267" s="38"/>
    </row>
    <row r="268" spans="1:5" s="51" customFormat="1" x14ac:dyDescent="0.25">
      <c r="A268" s="49" t="s">
        <v>120</v>
      </c>
      <c r="B268" s="50"/>
      <c r="C268" s="50"/>
      <c r="D268"/>
      <c r="E268" s="34"/>
    </row>
    <row r="269" spans="1:5" s="51" customFormat="1" x14ac:dyDescent="0.25">
      <c r="A269" s="49"/>
      <c r="B269" s="50"/>
      <c r="C269" s="50"/>
      <c r="D269"/>
      <c r="E269" s="34"/>
    </row>
    <row r="270" spans="1:5" s="51" customFormat="1" x14ac:dyDescent="0.25">
      <c r="A270" s="49"/>
      <c r="B270" s="50"/>
      <c r="C270" s="50"/>
      <c r="D270"/>
      <c r="E270" s="34"/>
    </row>
    <row r="271" spans="1:5" s="51" customFormat="1" x14ac:dyDescent="0.25">
      <c r="A271" s="49"/>
      <c r="B271" s="50"/>
      <c r="C271" s="50"/>
      <c r="D271"/>
      <c r="E271" s="34"/>
    </row>
    <row r="272" spans="1:5" s="51" customFormat="1" x14ac:dyDescent="0.25">
      <c r="A272" s="49"/>
      <c r="B272" s="50"/>
      <c r="C272" s="50"/>
      <c r="D272"/>
      <c r="E272" s="34"/>
    </row>
    <row r="273" spans="1:5" s="51" customFormat="1" x14ac:dyDescent="0.25">
      <c r="A273" s="49"/>
      <c r="B273" s="52" t="s">
        <v>53</v>
      </c>
      <c r="C273" s="53" t="s">
        <v>54</v>
      </c>
      <c r="D273"/>
      <c r="E273" s="34"/>
    </row>
    <row r="274" spans="1:5" s="51" customFormat="1" x14ac:dyDescent="0.25">
      <c r="A274" s="49"/>
      <c r="B274" s="54" t="s">
        <v>55</v>
      </c>
      <c r="C274" s="55" t="s">
        <v>56</v>
      </c>
      <c r="D274"/>
      <c r="E274" s="34"/>
    </row>
    <row r="275" spans="1:5" x14ac:dyDescent="0.25">
      <c r="A275" s="56"/>
      <c r="B275" s="54" t="s">
        <v>57</v>
      </c>
      <c r="C275" s="55" t="s">
        <v>58</v>
      </c>
      <c r="D275"/>
      <c r="E275" s="34"/>
    </row>
    <row r="276" spans="1:5" x14ac:dyDescent="0.25">
      <c r="A276" s="31"/>
      <c r="B276" s="32"/>
      <c r="C276" s="33"/>
      <c r="D276" s="33"/>
      <c r="E276" s="34"/>
    </row>
    <row r="277" spans="1:5" x14ac:dyDescent="0.25">
      <c r="A277" s="61"/>
      <c r="B277" s="51"/>
      <c r="C277" s="57"/>
      <c r="D277" s="57"/>
      <c r="E277" s="57"/>
    </row>
    <row r="278" spans="1:5" x14ac:dyDescent="0.25">
      <c r="A278" s="61"/>
      <c r="B278" s="51"/>
      <c r="C278" s="57"/>
      <c r="D278" s="57"/>
      <c r="E278" s="57"/>
    </row>
    <row r="279" spans="1:5" x14ac:dyDescent="0.25">
      <c r="A279" s="61"/>
      <c r="B279" s="51"/>
      <c r="C279" s="57"/>
      <c r="D279" s="57"/>
      <c r="E279" s="57"/>
    </row>
    <row r="280" spans="1:5" x14ac:dyDescent="0.25">
      <c r="A280" s="61"/>
      <c r="B280" s="51"/>
      <c r="C280" s="57"/>
      <c r="D280" s="57"/>
      <c r="E280" s="57"/>
    </row>
  </sheetData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4"/>
  <sheetViews>
    <sheetView tabSelected="1" topLeftCell="A64" workbookViewId="0">
      <selection activeCell="C78" sqref="C78"/>
    </sheetView>
  </sheetViews>
  <sheetFormatPr defaultRowHeight="15" x14ac:dyDescent="0.25"/>
  <cols>
    <col min="1" max="1" width="10.7109375" style="51" bestFit="1" customWidth="1"/>
    <col min="2" max="2" width="11.85546875" style="60" bestFit="1" customWidth="1"/>
    <col min="3" max="3" width="50.7109375" style="51" bestFit="1" customWidth="1"/>
    <col min="4" max="4" width="51.28515625" style="51" bestFit="1" customWidth="1"/>
    <col min="5" max="6" width="11.28515625" style="57" bestFit="1" customWidth="1"/>
    <col min="7" max="16384" width="9.140625" style="51"/>
  </cols>
  <sheetData>
    <row r="1" spans="1:6" x14ac:dyDescent="0.25">
      <c r="A1"/>
      <c r="B1" s="82"/>
      <c r="C1" s="184" t="s">
        <v>310</v>
      </c>
      <c r="D1" s="184"/>
      <c r="E1" s="26"/>
      <c r="F1" s="26"/>
    </row>
    <row r="2" spans="1:6" x14ac:dyDescent="0.25">
      <c r="A2"/>
      <c r="B2" s="82"/>
      <c r="C2" s="185" t="s">
        <v>340</v>
      </c>
      <c r="D2" s="185"/>
      <c r="E2" s="26"/>
      <c r="F2" s="26"/>
    </row>
    <row r="3" spans="1:6" x14ac:dyDescent="0.25">
      <c r="A3"/>
      <c r="B3" s="82"/>
      <c r="C3" s="186" t="s">
        <v>311</v>
      </c>
      <c r="D3" s="186"/>
      <c r="E3" s="26"/>
      <c r="F3" s="26"/>
    </row>
    <row r="4" spans="1:6" ht="25.5" x14ac:dyDescent="0.25">
      <c r="A4" s="83" t="s">
        <v>312</v>
      </c>
      <c r="B4" s="84" t="s">
        <v>313</v>
      </c>
      <c r="C4" s="85" t="s">
        <v>314</v>
      </c>
      <c r="D4" s="86" t="s">
        <v>315</v>
      </c>
      <c r="E4" s="87" t="s">
        <v>316</v>
      </c>
      <c r="F4" s="87" t="s">
        <v>317</v>
      </c>
    </row>
    <row r="5" spans="1:6" x14ac:dyDescent="0.25">
      <c r="A5" s="62">
        <v>44866</v>
      </c>
      <c r="B5" s="88">
        <v>8010</v>
      </c>
      <c r="C5" s="63" t="s">
        <v>60</v>
      </c>
      <c r="D5" s="63" t="s">
        <v>341</v>
      </c>
      <c r="E5" s="64">
        <v>5060.4399999999996</v>
      </c>
      <c r="F5" s="64">
        <v>5060.4399999999996</v>
      </c>
    </row>
    <row r="6" spans="1:6" x14ac:dyDescent="0.25">
      <c r="A6" s="62">
        <v>44872</v>
      </c>
      <c r="B6" s="88">
        <v>69400</v>
      </c>
      <c r="C6" s="63" t="s">
        <v>64</v>
      </c>
      <c r="D6" s="27" t="s">
        <v>344</v>
      </c>
      <c r="E6" s="64">
        <v>519.48</v>
      </c>
      <c r="F6" s="64">
        <v>519.48</v>
      </c>
    </row>
    <row r="7" spans="1:6" x14ac:dyDescent="0.25">
      <c r="A7" s="62">
        <v>44872</v>
      </c>
      <c r="B7" s="88">
        <v>1211486</v>
      </c>
      <c r="C7" s="63" t="s">
        <v>63</v>
      </c>
      <c r="D7" s="27" t="s">
        <v>344</v>
      </c>
      <c r="E7" s="64">
        <v>868.6</v>
      </c>
      <c r="F7" s="64">
        <v>868.6</v>
      </c>
    </row>
    <row r="8" spans="1:6" x14ac:dyDescent="0.25">
      <c r="A8" s="62">
        <v>44872</v>
      </c>
      <c r="B8" s="88">
        <v>684593</v>
      </c>
      <c r="C8" s="63" t="s">
        <v>62</v>
      </c>
      <c r="D8" s="27" t="s">
        <v>344</v>
      </c>
      <c r="E8" s="64">
        <v>324.45</v>
      </c>
      <c r="F8" s="64">
        <v>324.45</v>
      </c>
    </row>
    <row r="9" spans="1:6" x14ac:dyDescent="0.25">
      <c r="A9" s="62">
        <v>44872</v>
      </c>
      <c r="B9" s="88">
        <v>100635994</v>
      </c>
      <c r="C9" s="63" t="s">
        <v>61</v>
      </c>
      <c r="D9" s="27" t="s">
        <v>344</v>
      </c>
      <c r="E9" s="64">
        <v>148.52000000000001</v>
      </c>
      <c r="F9" s="64">
        <v>148.52000000000001</v>
      </c>
    </row>
    <row r="10" spans="1:6" x14ac:dyDescent="0.25">
      <c r="A10" s="62">
        <v>44872</v>
      </c>
      <c r="B10" s="88">
        <v>11538</v>
      </c>
      <c r="C10" s="63" t="s">
        <v>121</v>
      </c>
      <c r="D10" s="63" t="s">
        <v>347</v>
      </c>
      <c r="E10" s="64">
        <v>779.5</v>
      </c>
      <c r="F10" s="64">
        <v>779.5</v>
      </c>
    </row>
    <row r="11" spans="1:6" x14ac:dyDescent="0.25">
      <c r="A11" s="62">
        <v>44873</v>
      </c>
      <c r="B11" s="88">
        <v>92401</v>
      </c>
      <c r="C11" s="63" t="s">
        <v>66</v>
      </c>
      <c r="D11" s="27" t="s">
        <v>343</v>
      </c>
      <c r="E11" s="64">
        <v>174.16</v>
      </c>
      <c r="F11" s="64">
        <v>174.16</v>
      </c>
    </row>
    <row r="12" spans="1:6" x14ac:dyDescent="0.25">
      <c r="A12" s="62">
        <v>44874</v>
      </c>
      <c r="B12" s="88">
        <v>3778</v>
      </c>
      <c r="C12" s="63" t="s">
        <v>122</v>
      </c>
      <c r="D12" s="27" t="s">
        <v>342</v>
      </c>
      <c r="E12" s="64">
        <v>124.9</v>
      </c>
      <c r="F12" s="64">
        <v>124.9</v>
      </c>
    </row>
    <row r="13" spans="1:6" x14ac:dyDescent="0.25">
      <c r="A13" s="62">
        <v>44874</v>
      </c>
      <c r="B13" s="88">
        <v>3777</v>
      </c>
      <c r="C13" s="63" t="s">
        <v>122</v>
      </c>
      <c r="D13" s="63" t="s">
        <v>347</v>
      </c>
      <c r="E13" s="64">
        <v>49.9</v>
      </c>
      <c r="F13" s="64">
        <v>49.9</v>
      </c>
    </row>
    <row r="14" spans="1:6" x14ac:dyDescent="0.25">
      <c r="A14" s="62">
        <v>44875</v>
      </c>
      <c r="B14" s="88">
        <v>2211</v>
      </c>
      <c r="C14" s="63" t="s">
        <v>65</v>
      </c>
      <c r="D14" s="27" t="s">
        <v>342</v>
      </c>
      <c r="E14" s="64">
        <v>1429.37</v>
      </c>
      <c r="F14" s="64">
        <v>1429.37</v>
      </c>
    </row>
    <row r="15" spans="1:6" x14ac:dyDescent="0.25">
      <c r="A15" s="62">
        <v>44876</v>
      </c>
      <c r="B15" s="88">
        <v>14037</v>
      </c>
      <c r="C15" s="63" t="s">
        <v>124</v>
      </c>
      <c r="D15" s="27" t="s">
        <v>342</v>
      </c>
      <c r="E15" s="64">
        <v>88.5</v>
      </c>
      <c r="F15" s="64">
        <v>88.5</v>
      </c>
    </row>
    <row r="16" spans="1:6" x14ac:dyDescent="0.25">
      <c r="A16" s="62">
        <v>44879</v>
      </c>
      <c r="B16" s="88">
        <v>17434</v>
      </c>
      <c r="C16" s="63" t="s">
        <v>123</v>
      </c>
      <c r="D16" s="27" t="s">
        <v>342</v>
      </c>
      <c r="E16" s="64">
        <v>69.03</v>
      </c>
      <c r="F16" s="64">
        <v>69.03</v>
      </c>
    </row>
    <row r="17" spans="1:6" x14ac:dyDescent="0.25">
      <c r="A17" s="62">
        <v>44883</v>
      </c>
      <c r="B17" s="88">
        <v>94031</v>
      </c>
      <c r="C17" s="63" t="s">
        <v>66</v>
      </c>
      <c r="D17" s="27" t="s">
        <v>343</v>
      </c>
      <c r="E17" s="64">
        <v>85.9</v>
      </c>
      <c r="F17" s="64">
        <v>85.9</v>
      </c>
    </row>
    <row r="18" spans="1:6" x14ac:dyDescent="0.25">
      <c r="A18" s="62">
        <v>44888</v>
      </c>
      <c r="B18" s="88">
        <v>547</v>
      </c>
      <c r="C18" s="63" t="s">
        <v>66</v>
      </c>
      <c r="D18" s="27" t="s">
        <v>343</v>
      </c>
      <c r="E18" s="64">
        <v>634.23</v>
      </c>
      <c r="F18" s="64">
        <v>634.23</v>
      </c>
    </row>
    <row r="19" spans="1:6" x14ac:dyDescent="0.25">
      <c r="A19" s="62">
        <v>44890</v>
      </c>
      <c r="B19" s="88">
        <v>2214</v>
      </c>
      <c r="C19" s="63" t="s">
        <v>65</v>
      </c>
      <c r="D19" s="27" t="s">
        <v>342</v>
      </c>
      <c r="E19" s="64">
        <v>1790.14</v>
      </c>
      <c r="F19" s="64">
        <v>1790.14</v>
      </c>
    </row>
    <row r="20" spans="1:6" x14ac:dyDescent="0.25">
      <c r="A20" s="62">
        <v>44890</v>
      </c>
      <c r="B20" s="88">
        <v>4010</v>
      </c>
      <c r="C20" s="63" t="s">
        <v>67</v>
      </c>
      <c r="D20" s="27" t="s">
        <v>343</v>
      </c>
      <c r="E20" s="64">
        <v>368</v>
      </c>
      <c r="F20" s="64">
        <v>368</v>
      </c>
    </row>
    <row r="21" spans="1:6" x14ac:dyDescent="0.25">
      <c r="A21" s="62">
        <v>44890</v>
      </c>
      <c r="B21" s="88"/>
      <c r="C21" s="63" t="s">
        <v>68</v>
      </c>
      <c r="D21" s="27" t="s">
        <v>344</v>
      </c>
      <c r="E21" s="64">
        <v>12191.24</v>
      </c>
      <c r="F21" s="64">
        <v>12191.24</v>
      </c>
    </row>
    <row r="22" spans="1:6" x14ac:dyDescent="0.25">
      <c r="A22" s="62">
        <v>44893</v>
      </c>
      <c r="B22" s="88">
        <v>371689</v>
      </c>
      <c r="C22" s="63" t="s">
        <v>125</v>
      </c>
      <c r="D22" s="63" t="s">
        <v>345</v>
      </c>
      <c r="E22" s="64">
        <v>458</v>
      </c>
      <c r="F22" s="64">
        <v>458</v>
      </c>
    </row>
    <row r="23" spans="1:6" s="107" customFormat="1" x14ac:dyDescent="0.25">
      <c r="A23" s="103">
        <v>44895</v>
      </c>
      <c r="B23" s="104">
        <v>18418</v>
      </c>
      <c r="C23" s="105" t="s">
        <v>309</v>
      </c>
      <c r="D23" s="105" t="s">
        <v>346</v>
      </c>
      <c r="E23" s="106">
        <v>1529.74</v>
      </c>
      <c r="F23" s="106">
        <v>1529.74</v>
      </c>
    </row>
    <row r="24" spans="1:6" x14ac:dyDescent="0.25">
      <c r="A24" s="62">
        <v>44895</v>
      </c>
      <c r="B24" s="88">
        <v>318688</v>
      </c>
      <c r="C24" s="63" t="s">
        <v>69</v>
      </c>
      <c r="D24" s="27" t="s">
        <v>344</v>
      </c>
      <c r="E24" s="64">
        <v>7898.05</v>
      </c>
      <c r="F24" s="64">
        <v>7898.05</v>
      </c>
    </row>
    <row r="25" spans="1:6" x14ac:dyDescent="0.25">
      <c r="A25" s="62">
        <v>44895</v>
      </c>
      <c r="B25" s="88"/>
      <c r="C25" s="63" t="s">
        <v>70</v>
      </c>
      <c r="D25" s="63" t="s">
        <v>318</v>
      </c>
      <c r="E25" s="64">
        <v>1733.69</v>
      </c>
      <c r="F25" s="64">
        <v>1733.69</v>
      </c>
    </row>
    <row r="26" spans="1:6" x14ac:dyDescent="0.25">
      <c r="A26" s="62">
        <v>44895</v>
      </c>
      <c r="B26" s="88"/>
      <c r="C26" s="63" t="s">
        <v>71</v>
      </c>
      <c r="D26" s="63" t="s">
        <v>319</v>
      </c>
      <c r="E26" s="64">
        <v>4012.29</v>
      </c>
      <c r="F26" s="64">
        <v>4012.29</v>
      </c>
    </row>
    <row r="27" spans="1:6" x14ac:dyDescent="0.25">
      <c r="A27" s="62">
        <v>44895</v>
      </c>
      <c r="B27" s="88"/>
      <c r="C27" s="63" t="s">
        <v>72</v>
      </c>
      <c r="D27" s="63" t="s">
        <v>320</v>
      </c>
      <c r="E27" s="64">
        <v>1969.84</v>
      </c>
      <c r="F27" s="64">
        <v>1969.84</v>
      </c>
    </row>
    <row r="28" spans="1:6" x14ac:dyDescent="0.25">
      <c r="A28" s="62">
        <v>44895</v>
      </c>
      <c r="B28" s="88"/>
      <c r="C28" s="63" t="s">
        <v>24</v>
      </c>
      <c r="D28" s="63" t="s">
        <v>320</v>
      </c>
      <c r="E28" s="64">
        <v>1949.24</v>
      </c>
      <c r="F28" s="64">
        <v>1949.24</v>
      </c>
    </row>
    <row r="29" spans="1:6" x14ac:dyDescent="0.25">
      <c r="A29" s="62">
        <v>44895</v>
      </c>
      <c r="B29" s="88"/>
      <c r="C29" s="63" t="s">
        <v>73</v>
      </c>
      <c r="D29" s="63" t="s">
        <v>321</v>
      </c>
      <c r="E29" s="64">
        <v>4012.21</v>
      </c>
      <c r="F29" s="64">
        <v>4012.21</v>
      </c>
    </row>
    <row r="30" spans="1:6" x14ac:dyDescent="0.25">
      <c r="A30" s="62">
        <v>44895</v>
      </c>
      <c r="B30" s="88"/>
      <c r="C30" s="63" t="s">
        <v>25</v>
      </c>
      <c r="D30" s="63" t="s">
        <v>322</v>
      </c>
      <c r="E30" s="64">
        <v>1964.35</v>
      </c>
      <c r="F30" s="64">
        <v>1964.35</v>
      </c>
    </row>
    <row r="31" spans="1:6" x14ac:dyDescent="0.25">
      <c r="A31" s="62">
        <v>44895</v>
      </c>
      <c r="B31" s="88"/>
      <c r="C31" s="63" t="s">
        <v>74</v>
      </c>
      <c r="D31" s="63" t="s">
        <v>320</v>
      </c>
      <c r="E31" s="64">
        <v>2274.62</v>
      </c>
      <c r="F31" s="64">
        <v>2274.62</v>
      </c>
    </row>
    <row r="32" spans="1:6" x14ac:dyDescent="0.25">
      <c r="A32" s="62">
        <v>44895</v>
      </c>
      <c r="B32" s="88"/>
      <c r="C32" s="63" t="s">
        <v>75</v>
      </c>
      <c r="D32" s="63" t="s">
        <v>323</v>
      </c>
      <c r="E32" s="64">
        <v>3347.03</v>
      </c>
      <c r="F32" s="64">
        <v>3347.03</v>
      </c>
    </row>
    <row r="33" spans="1:6" x14ac:dyDescent="0.25">
      <c r="A33" s="62">
        <v>44895</v>
      </c>
      <c r="B33" s="88"/>
      <c r="C33" s="63" t="s">
        <v>126</v>
      </c>
      <c r="D33" s="63" t="s">
        <v>324</v>
      </c>
      <c r="E33" s="64">
        <v>1247.02</v>
      </c>
      <c r="F33" s="64">
        <v>1247.02</v>
      </c>
    </row>
    <row r="34" spans="1:6" x14ac:dyDescent="0.25">
      <c r="A34" s="62">
        <v>44895</v>
      </c>
      <c r="B34" s="88"/>
      <c r="C34" s="63" t="s">
        <v>26</v>
      </c>
      <c r="D34" s="63" t="s">
        <v>325</v>
      </c>
      <c r="E34" s="64">
        <v>4092.72</v>
      </c>
      <c r="F34" s="64">
        <v>4092.72</v>
      </c>
    </row>
    <row r="35" spans="1:6" x14ac:dyDescent="0.25">
      <c r="A35" s="62">
        <v>44895</v>
      </c>
      <c r="B35" s="88"/>
      <c r="C35" s="63" t="s">
        <v>27</v>
      </c>
      <c r="D35" s="63" t="s">
        <v>323</v>
      </c>
      <c r="E35" s="64">
        <v>2959.79</v>
      </c>
      <c r="F35" s="64">
        <v>2959.79</v>
      </c>
    </row>
    <row r="36" spans="1:6" x14ac:dyDescent="0.25">
      <c r="A36" s="62">
        <v>44895</v>
      </c>
      <c r="B36" s="88"/>
      <c r="C36" s="63" t="s">
        <v>28</v>
      </c>
      <c r="D36" s="63" t="s">
        <v>320</v>
      </c>
      <c r="E36" s="64">
        <v>2401.11</v>
      </c>
      <c r="F36" s="64">
        <v>2401.11</v>
      </c>
    </row>
    <row r="37" spans="1:6" x14ac:dyDescent="0.25">
      <c r="A37" s="62">
        <v>44895</v>
      </c>
      <c r="B37" s="88"/>
      <c r="C37" s="63" t="s">
        <v>29</v>
      </c>
      <c r="D37" s="63" t="s">
        <v>321</v>
      </c>
      <c r="E37" s="64">
        <v>3161.67</v>
      </c>
      <c r="F37" s="64">
        <v>3161.67</v>
      </c>
    </row>
    <row r="38" spans="1:6" x14ac:dyDescent="0.25">
      <c r="A38" s="62">
        <v>44895</v>
      </c>
      <c r="B38" s="88"/>
      <c r="C38" s="63" t="s">
        <v>308</v>
      </c>
      <c r="D38" s="63" t="s">
        <v>320</v>
      </c>
      <c r="E38" s="64">
        <v>499.44</v>
      </c>
      <c r="F38" s="64">
        <v>499.44</v>
      </c>
    </row>
    <row r="39" spans="1:6" x14ac:dyDescent="0.25">
      <c r="A39" s="62">
        <v>44895</v>
      </c>
      <c r="B39" s="88"/>
      <c r="C39" s="63" t="s">
        <v>30</v>
      </c>
      <c r="D39" s="63" t="s">
        <v>323</v>
      </c>
      <c r="E39" s="64">
        <v>3767.51</v>
      </c>
      <c r="F39" s="64">
        <v>3767.51</v>
      </c>
    </row>
    <row r="40" spans="1:6" x14ac:dyDescent="0.25">
      <c r="A40" s="62">
        <v>44895</v>
      </c>
      <c r="B40" s="88"/>
      <c r="C40" s="63" t="s">
        <v>31</v>
      </c>
      <c r="D40" s="63" t="s">
        <v>323</v>
      </c>
      <c r="E40" s="64">
        <v>2797.25</v>
      </c>
      <c r="F40" s="64">
        <v>2797.25</v>
      </c>
    </row>
    <row r="41" spans="1:6" x14ac:dyDescent="0.25">
      <c r="A41" s="62">
        <v>44895</v>
      </c>
      <c r="B41" s="88"/>
      <c r="C41" s="63" t="s">
        <v>32</v>
      </c>
      <c r="D41" s="63" t="s">
        <v>326</v>
      </c>
      <c r="E41" s="64">
        <v>5035.4799999999996</v>
      </c>
      <c r="F41" s="64">
        <v>5035.4799999999996</v>
      </c>
    </row>
    <row r="42" spans="1:6" x14ac:dyDescent="0.25">
      <c r="A42" s="62">
        <v>44895</v>
      </c>
      <c r="B42" s="88"/>
      <c r="C42" s="63" t="s">
        <v>33</v>
      </c>
      <c r="D42" s="63" t="s">
        <v>320</v>
      </c>
      <c r="E42" s="64">
        <v>2313.14</v>
      </c>
      <c r="F42" s="64">
        <v>2313.14</v>
      </c>
    </row>
    <row r="43" spans="1:6" x14ac:dyDescent="0.25">
      <c r="A43" s="62">
        <v>44895</v>
      </c>
      <c r="B43" s="88"/>
      <c r="C43" s="63" t="s">
        <v>34</v>
      </c>
      <c r="D43" s="63" t="s">
        <v>320</v>
      </c>
      <c r="E43" s="64">
        <v>2972.79</v>
      </c>
      <c r="F43" s="64">
        <v>2972.79</v>
      </c>
    </row>
    <row r="44" spans="1:6" x14ac:dyDescent="0.25">
      <c r="A44" s="62">
        <v>44895</v>
      </c>
      <c r="B44" s="88"/>
      <c r="C44" s="63" t="s">
        <v>35</v>
      </c>
      <c r="D44" s="63" t="s">
        <v>320</v>
      </c>
      <c r="E44" s="64">
        <v>2852.4</v>
      </c>
      <c r="F44" s="64">
        <v>2852.4</v>
      </c>
    </row>
    <row r="45" spans="1:6" x14ac:dyDescent="0.25">
      <c r="A45" s="62">
        <v>44895</v>
      </c>
      <c r="B45" s="88"/>
      <c r="C45" s="63" t="s">
        <v>36</v>
      </c>
      <c r="D45" s="63" t="s">
        <v>327</v>
      </c>
      <c r="E45" s="64">
        <v>2483.38</v>
      </c>
      <c r="F45" s="64">
        <v>2483.38</v>
      </c>
    </row>
    <row r="46" spans="1:6" x14ac:dyDescent="0.25">
      <c r="A46" s="62">
        <v>44895</v>
      </c>
      <c r="B46" s="88"/>
      <c r="C46" s="63" t="s">
        <v>37</v>
      </c>
      <c r="D46" s="63" t="s">
        <v>320</v>
      </c>
      <c r="E46" s="64">
        <v>2165.0100000000002</v>
      </c>
      <c r="F46" s="64">
        <v>2165.0100000000002</v>
      </c>
    </row>
    <row r="47" spans="1:6" x14ac:dyDescent="0.25">
      <c r="A47" s="62">
        <v>44895</v>
      </c>
      <c r="B47" s="88"/>
      <c r="C47" s="63" t="s">
        <v>38</v>
      </c>
      <c r="D47" s="63" t="s">
        <v>323</v>
      </c>
      <c r="E47" s="64">
        <v>3254.77</v>
      </c>
      <c r="F47" s="64">
        <v>3254.77</v>
      </c>
    </row>
    <row r="48" spans="1:6" x14ac:dyDescent="0.25">
      <c r="A48" s="62">
        <v>44895</v>
      </c>
      <c r="B48" s="88"/>
      <c r="C48" s="63" t="s">
        <v>76</v>
      </c>
      <c r="D48" s="63" t="s">
        <v>327</v>
      </c>
      <c r="E48" s="64">
        <v>2483.61</v>
      </c>
      <c r="F48" s="64">
        <v>2483.61</v>
      </c>
    </row>
    <row r="49" spans="1:6" x14ac:dyDescent="0.25">
      <c r="A49" s="62">
        <v>44895</v>
      </c>
      <c r="B49" s="88"/>
      <c r="C49" s="63" t="s">
        <v>41</v>
      </c>
      <c r="D49" s="63" t="s">
        <v>328</v>
      </c>
      <c r="E49" s="64">
        <v>3645.11</v>
      </c>
      <c r="F49" s="64">
        <v>3645.11</v>
      </c>
    </row>
    <row r="50" spans="1:6" x14ac:dyDescent="0.25">
      <c r="A50" s="62">
        <v>44895</v>
      </c>
      <c r="B50" s="88"/>
      <c r="C50" s="63" t="s">
        <v>42</v>
      </c>
      <c r="D50" s="63" t="s">
        <v>329</v>
      </c>
      <c r="E50" s="64">
        <v>8277.6</v>
      </c>
      <c r="F50" s="64">
        <v>8277.6</v>
      </c>
    </row>
    <row r="51" spans="1:6" x14ac:dyDescent="0.25">
      <c r="A51" s="62">
        <v>44895</v>
      </c>
      <c r="B51" s="88"/>
      <c r="C51" s="63" t="s">
        <v>77</v>
      </c>
      <c r="D51" s="63" t="s">
        <v>320</v>
      </c>
      <c r="E51" s="64">
        <v>2121.04</v>
      </c>
      <c r="F51" s="64">
        <v>2121.04</v>
      </c>
    </row>
    <row r="52" spans="1:6" x14ac:dyDescent="0.25">
      <c r="A52" s="62">
        <v>44895</v>
      </c>
      <c r="B52" s="88"/>
      <c r="C52" s="63" t="s">
        <v>43</v>
      </c>
      <c r="D52" s="63" t="s">
        <v>330</v>
      </c>
      <c r="E52" s="64">
        <v>2716.34</v>
      </c>
      <c r="F52" s="64">
        <v>2716.34</v>
      </c>
    </row>
    <row r="53" spans="1:6" x14ac:dyDescent="0.25">
      <c r="A53" s="62">
        <v>44895</v>
      </c>
      <c r="B53" s="88"/>
      <c r="C53" s="63" t="s">
        <v>44</v>
      </c>
      <c r="D53" s="63" t="s">
        <v>331</v>
      </c>
      <c r="E53" s="64">
        <v>2888.48</v>
      </c>
      <c r="F53" s="64">
        <v>2888.48</v>
      </c>
    </row>
    <row r="54" spans="1:6" x14ac:dyDescent="0.25">
      <c r="A54" s="62">
        <v>44895</v>
      </c>
      <c r="B54" s="88"/>
      <c r="C54" s="63" t="s">
        <v>127</v>
      </c>
      <c r="D54" s="63" t="s">
        <v>320</v>
      </c>
      <c r="E54" s="64">
        <v>1908.44</v>
      </c>
      <c r="F54" s="64">
        <v>1908.44</v>
      </c>
    </row>
    <row r="55" spans="1:6" x14ac:dyDescent="0.25">
      <c r="A55" s="62">
        <v>44895</v>
      </c>
      <c r="B55" s="88"/>
      <c r="C55" s="63" t="s">
        <v>45</v>
      </c>
      <c r="D55" s="63" t="s">
        <v>332</v>
      </c>
      <c r="E55" s="64">
        <v>5238.8100000000004</v>
      </c>
      <c r="F55" s="64">
        <v>5238.8100000000004</v>
      </c>
    </row>
    <row r="56" spans="1:6" x14ac:dyDescent="0.25">
      <c r="A56" s="62">
        <v>44895</v>
      </c>
      <c r="B56" s="88"/>
      <c r="C56" s="63" t="s">
        <v>46</v>
      </c>
      <c r="D56" s="63" t="s">
        <v>320</v>
      </c>
      <c r="E56" s="64">
        <v>3145.88</v>
      </c>
      <c r="F56" s="64">
        <v>3145.88</v>
      </c>
    </row>
    <row r="57" spans="1:6" x14ac:dyDescent="0.25">
      <c r="A57" s="62">
        <v>44895</v>
      </c>
      <c r="B57" s="88"/>
      <c r="C57" s="63" t="s">
        <v>47</v>
      </c>
      <c r="D57" s="63" t="s">
        <v>333</v>
      </c>
      <c r="E57" s="64">
        <v>4050.08</v>
      </c>
      <c r="F57" s="64">
        <v>4050.08</v>
      </c>
    </row>
    <row r="58" spans="1:6" x14ac:dyDescent="0.25">
      <c r="A58" s="62">
        <v>44895</v>
      </c>
      <c r="B58" s="88"/>
      <c r="C58" s="63" t="s">
        <v>78</v>
      </c>
      <c r="D58" s="63" t="s">
        <v>323</v>
      </c>
      <c r="E58" s="64">
        <v>2781.75</v>
      </c>
      <c r="F58" s="64">
        <v>2781.75</v>
      </c>
    </row>
    <row r="59" spans="1:6" x14ac:dyDescent="0.25">
      <c r="A59" s="62">
        <v>44895</v>
      </c>
      <c r="B59" s="88"/>
      <c r="C59" s="63" t="s">
        <v>48</v>
      </c>
      <c r="D59" s="63" t="s">
        <v>320</v>
      </c>
      <c r="E59" s="64">
        <v>2568.38</v>
      </c>
      <c r="F59" s="64">
        <v>2568.38</v>
      </c>
    </row>
    <row r="60" spans="1:6" x14ac:dyDescent="0.25">
      <c r="A60" s="62">
        <v>44895</v>
      </c>
      <c r="B60" s="88"/>
      <c r="C60" s="63" t="s">
        <v>79</v>
      </c>
      <c r="D60" s="63" t="s">
        <v>320</v>
      </c>
      <c r="E60" s="64">
        <v>1872.68</v>
      </c>
      <c r="F60" s="64">
        <v>1872.68</v>
      </c>
    </row>
    <row r="61" spans="1:6" x14ac:dyDescent="0.25">
      <c r="A61" s="62">
        <v>44895</v>
      </c>
      <c r="B61" s="88"/>
      <c r="C61" s="63" t="s">
        <v>49</v>
      </c>
      <c r="D61" s="63" t="s">
        <v>320</v>
      </c>
      <c r="E61" s="64">
        <v>2859.7</v>
      </c>
      <c r="F61" s="64">
        <v>2859.7</v>
      </c>
    </row>
    <row r="62" spans="1:6" x14ac:dyDescent="0.25">
      <c r="A62" s="62">
        <v>44895</v>
      </c>
      <c r="B62" s="88"/>
      <c r="C62" s="63" t="s">
        <v>81</v>
      </c>
      <c r="D62" s="63" t="s">
        <v>320</v>
      </c>
      <c r="E62" s="64">
        <v>2885.87</v>
      </c>
      <c r="F62" s="64">
        <v>2885.87</v>
      </c>
    </row>
    <row r="63" spans="1:6" x14ac:dyDescent="0.25">
      <c r="A63" s="62">
        <v>44895</v>
      </c>
      <c r="B63" s="88"/>
      <c r="C63" s="63" t="s">
        <v>50</v>
      </c>
      <c r="D63" s="63" t="s">
        <v>324</v>
      </c>
      <c r="E63" s="64">
        <v>2525.54</v>
      </c>
      <c r="F63" s="64">
        <v>2525.54</v>
      </c>
    </row>
    <row r="64" spans="1:6" x14ac:dyDescent="0.25">
      <c r="A64" s="62">
        <v>44895</v>
      </c>
      <c r="B64" s="88"/>
      <c r="C64" s="63" t="s">
        <v>51</v>
      </c>
      <c r="D64" s="63" t="s">
        <v>320</v>
      </c>
      <c r="E64" s="64">
        <v>2985.83</v>
      </c>
      <c r="F64" s="64">
        <v>2985.83</v>
      </c>
    </row>
    <row r="65" spans="1:6" customFormat="1" x14ac:dyDescent="0.25">
      <c r="A65" s="102"/>
      <c r="B65" s="88"/>
      <c r="C65" s="27"/>
      <c r="D65" s="27"/>
      <c r="E65" s="28">
        <f>SUM(E5:E64)</f>
        <v>152814.03999999998</v>
      </c>
      <c r="F65" s="28">
        <f>SUM(F5:F64)</f>
        <v>152814.03999999998</v>
      </c>
    </row>
    <row r="66" spans="1:6" customFormat="1" x14ac:dyDescent="0.25">
      <c r="A66" s="89" t="s">
        <v>334</v>
      </c>
      <c r="B66" s="90"/>
      <c r="C66" s="51"/>
      <c r="D66" s="91">
        <f>COUNT(A5:A64)</f>
        <v>60</v>
      </c>
      <c r="E66" s="26"/>
      <c r="F66" s="26"/>
    </row>
    <row r="67" spans="1:6" customFormat="1" x14ac:dyDescent="0.25">
      <c r="A67" s="92" t="s">
        <v>335</v>
      </c>
      <c r="B67" s="90"/>
      <c r="C67" s="51"/>
      <c r="D67" s="93">
        <f>E65</f>
        <v>152814.03999999998</v>
      </c>
      <c r="E67" s="26"/>
      <c r="F67" s="26"/>
    </row>
    <row r="68" spans="1:6" customFormat="1" x14ac:dyDescent="0.25">
      <c r="A68" s="92" t="s">
        <v>336</v>
      </c>
      <c r="B68" s="90"/>
      <c r="C68" s="51"/>
      <c r="D68" s="93">
        <f>F65</f>
        <v>152814.03999999998</v>
      </c>
      <c r="E68" s="26"/>
      <c r="F68" s="26"/>
    </row>
    <row r="69" spans="1:6" customFormat="1" x14ac:dyDescent="0.25">
      <c r="A69" s="51"/>
      <c r="B69" s="90"/>
      <c r="C69" s="51"/>
      <c r="D69" s="51"/>
      <c r="E69" s="26"/>
      <c r="F69" s="26"/>
    </row>
    <row r="70" spans="1:6" customFormat="1" x14ac:dyDescent="0.25">
      <c r="A70" s="94" t="s">
        <v>337</v>
      </c>
      <c r="B70" s="95"/>
      <c r="C70" s="96"/>
      <c r="D70" s="97"/>
    </row>
    <row r="71" spans="1:6" customFormat="1" x14ac:dyDescent="0.25">
      <c r="A71" s="94" t="s">
        <v>338</v>
      </c>
      <c r="B71" s="95"/>
      <c r="C71" s="96"/>
      <c r="D71" s="97"/>
    </row>
    <row r="72" spans="1:6" customFormat="1" x14ac:dyDescent="0.25">
      <c r="A72" s="94" t="s">
        <v>339</v>
      </c>
      <c r="B72" s="95"/>
      <c r="C72" s="96"/>
      <c r="D72" s="97"/>
    </row>
    <row r="73" spans="1:6" customFormat="1" x14ac:dyDescent="0.25">
      <c r="A73" s="94"/>
      <c r="B73" s="95"/>
      <c r="C73" s="96"/>
      <c r="D73" s="97"/>
    </row>
    <row r="74" spans="1:6" customFormat="1" x14ac:dyDescent="0.25">
      <c r="A74" s="98" t="s">
        <v>120</v>
      </c>
      <c r="B74" s="99"/>
      <c r="C74" s="50"/>
      <c r="D74" s="50"/>
    </row>
    <row r="75" spans="1:6" customFormat="1" x14ac:dyDescent="0.25">
      <c r="A75" s="98"/>
      <c r="B75" s="99"/>
      <c r="C75" s="50"/>
      <c r="D75" s="50"/>
    </row>
    <row r="76" spans="1:6" customFormat="1" x14ac:dyDescent="0.25">
      <c r="A76" s="98"/>
      <c r="B76" s="99"/>
      <c r="C76" s="50"/>
      <c r="D76" s="50"/>
    </row>
    <row r="77" spans="1:6" customFormat="1" x14ac:dyDescent="0.25">
      <c r="A77" s="98"/>
      <c r="B77" s="99"/>
      <c r="C77" s="50"/>
      <c r="D77" s="50"/>
    </row>
    <row r="78" spans="1:6" customFormat="1" x14ac:dyDescent="0.25">
      <c r="A78" s="100"/>
      <c r="B78" s="52" t="s">
        <v>53</v>
      </c>
      <c r="C78" s="101"/>
      <c r="D78" s="53" t="s">
        <v>54</v>
      </c>
      <c r="F78" s="34"/>
    </row>
    <row r="79" spans="1:6" customFormat="1" x14ac:dyDescent="0.25">
      <c r="A79" s="50"/>
      <c r="B79" s="54" t="s">
        <v>55</v>
      </c>
      <c r="C79" s="101"/>
      <c r="D79" s="55" t="s">
        <v>56</v>
      </c>
      <c r="F79" s="34"/>
    </row>
    <row r="80" spans="1:6" customFormat="1" x14ac:dyDescent="0.25">
      <c r="B80" s="54" t="s">
        <v>57</v>
      </c>
      <c r="D80" s="55" t="s">
        <v>58</v>
      </c>
      <c r="F80" s="34"/>
    </row>
    <row r="81" spans="1:1" x14ac:dyDescent="0.25">
      <c r="A81" s="61"/>
    </row>
    <row r="82" spans="1:1" x14ac:dyDescent="0.25">
      <c r="A82" s="61"/>
    </row>
    <row r="83" spans="1:1" x14ac:dyDescent="0.25">
      <c r="A83" s="61"/>
    </row>
    <row r="84" spans="1:1" x14ac:dyDescent="0.25">
      <c r="A84" s="61"/>
    </row>
    <row r="85" spans="1:1" x14ac:dyDescent="0.25">
      <c r="A85" s="61"/>
    </row>
    <row r="86" spans="1:1" x14ac:dyDescent="0.25">
      <c r="A86" s="61"/>
    </row>
    <row r="87" spans="1:1" x14ac:dyDescent="0.25">
      <c r="A87" s="61"/>
    </row>
    <row r="88" spans="1:1" x14ac:dyDescent="0.25">
      <c r="A88" s="61"/>
    </row>
    <row r="89" spans="1:1" x14ac:dyDescent="0.25">
      <c r="A89" s="61"/>
    </row>
    <row r="90" spans="1:1" x14ac:dyDescent="0.25">
      <c r="A90" s="61"/>
    </row>
    <row r="91" spans="1:1" x14ac:dyDescent="0.25">
      <c r="A91" s="61"/>
    </row>
    <row r="92" spans="1:1" x14ac:dyDescent="0.25">
      <c r="A92" s="61"/>
    </row>
    <row r="93" spans="1:1" x14ac:dyDescent="0.25">
      <c r="A93" s="61"/>
    </row>
    <row r="94" spans="1:1" x14ac:dyDescent="0.25">
      <c r="A94" s="61"/>
    </row>
    <row r="95" spans="1:1" x14ac:dyDescent="0.25">
      <c r="A95" s="61"/>
    </row>
    <row r="96" spans="1:1" x14ac:dyDescent="0.25">
      <c r="A96" s="61"/>
    </row>
    <row r="97" spans="1:1" x14ac:dyDescent="0.25">
      <c r="A97" s="61"/>
    </row>
    <row r="98" spans="1:1" x14ac:dyDescent="0.25">
      <c r="A98" s="61"/>
    </row>
    <row r="99" spans="1:1" x14ac:dyDescent="0.25">
      <c r="A99" s="61"/>
    </row>
    <row r="100" spans="1:1" x14ac:dyDescent="0.25">
      <c r="A100" s="61"/>
    </row>
    <row r="101" spans="1:1" x14ac:dyDescent="0.25">
      <c r="A101" s="61"/>
    </row>
    <row r="102" spans="1:1" x14ac:dyDescent="0.25">
      <c r="A102" s="61"/>
    </row>
    <row r="103" spans="1:1" x14ac:dyDescent="0.25">
      <c r="A103" s="61"/>
    </row>
    <row r="104" spans="1:1" x14ac:dyDescent="0.25">
      <c r="A104" s="61"/>
    </row>
    <row r="105" spans="1:1" x14ac:dyDescent="0.25">
      <c r="A105" s="61"/>
    </row>
    <row r="106" spans="1:1" x14ac:dyDescent="0.25">
      <c r="A106" s="61"/>
    </row>
    <row r="107" spans="1:1" x14ac:dyDescent="0.25">
      <c r="A107" s="61"/>
    </row>
    <row r="108" spans="1:1" x14ac:dyDescent="0.25">
      <c r="A108" s="61"/>
    </row>
    <row r="109" spans="1:1" x14ac:dyDescent="0.25">
      <c r="A109" s="61"/>
    </row>
    <row r="110" spans="1:1" x14ac:dyDescent="0.25">
      <c r="A110" s="61"/>
    </row>
    <row r="111" spans="1:1" x14ac:dyDescent="0.25">
      <c r="A111" s="61"/>
    </row>
    <row r="112" spans="1:1" x14ac:dyDescent="0.25">
      <c r="A112" s="61"/>
    </row>
    <row r="113" spans="1:1" x14ac:dyDescent="0.25">
      <c r="A113" s="61"/>
    </row>
    <row r="114" spans="1:1" x14ac:dyDescent="0.25">
      <c r="A114" s="61"/>
    </row>
    <row r="115" spans="1:1" x14ac:dyDescent="0.25">
      <c r="A115" s="61"/>
    </row>
    <row r="116" spans="1:1" x14ac:dyDescent="0.25">
      <c r="A116" s="61"/>
    </row>
    <row r="117" spans="1:1" x14ac:dyDescent="0.25">
      <c r="A117" s="61"/>
    </row>
    <row r="118" spans="1:1" x14ac:dyDescent="0.25">
      <c r="A118" s="61"/>
    </row>
    <row r="119" spans="1:1" x14ac:dyDescent="0.25">
      <c r="A119" s="61"/>
    </row>
    <row r="120" spans="1:1" x14ac:dyDescent="0.25">
      <c r="A120" s="61"/>
    </row>
    <row r="121" spans="1:1" x14ac:dyDescent="0.25">
      <c r="A121" s="61"/>
    </row>
    <row r="122" spans="1:1" x14ac:dyDescent="0.25">
      <c r="A122" s="61"/>
    </row>
    <row r="123" spans="1:1" x14ac:dyDescent="0.25">
      <c r="A123" s="61"/>
    </row>
    <row r="124" spans="1:1" x14ac:dyDescent="0.25">
      <c r="A124" s="61"/>
    </row>
    <row r="125" spans="1:1" x14ac:dyDescent="0.25">
      <c r="A125" s="61"/>
    </row>
    <row r="126" spans="1:1" x14ac:dyDescent="0.25">
      <c r="A126" s="61"/>
    </row>
    <row r="127" spans="1:1" x14ac:dyDescent="0.25">
      <c r="A127" s="61"/>
    </row>
    <row r="128" spans="1:1" x14ac:dyDescent="0.25">
      <c r="A128" s="61"/>
    </row>
    <row r="129" spans="1:1" x14ac:dyDescent="0.25">
      <c r="A129" s="61"/>
    </row>
    <row r="130" spans="1:1" x14ac:dyDescent="0.25">
      <c r="A130" s="61"/>
    </row>
    <row r="131" spans="1:1" x14ac:dyDescent="0.25">
      <c r="A131" s="61"/>
    </row>
    <row r="132" spans="1:1" x14ac:dyDescent="0.25">
      <c r="A132" s="61"/>
    </row>
    <row r="133" spans="1:1" x14ac:dyDescent="0.25">
      <c r="A133" s="61"/>
    </row>
    <row r="134" spans="1:1" x14ac:dyDescent="0.25">
      <c r="A134" s="6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10 Municipal</vt:lpstr>
      <vt:lpstr>Anexo 10 Federal</vt:lpstr>
      <vt:lpstr>Anexo III </vt:lpstr>
      <vt:lpstr>Anexo II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2022-12-08T16:55:46Z</cp:lastPrinted>
  <dcterms:created xsi:type="dcterms:W3CDTF">2022-11-03T14:25:16Z</dcterms:created>
  <dcterms:modified xsi:type="dcterms:W3CDTF">2022-12-08T16:58:05Z</dcterms:modified>
</cp:coreProperties>
</file>