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2\10\"/>
    </mc:Choice>
  </mc:AlternateContent>
  <bookViews>
    <workbookView xWindow="0" yWindow="0" windowWidth="24000" windowHeight="9600"/>
  </bookViews>
  <sheets>
    <sheet name="Anexo 10 Municipal" sheetId="7" r:id="rId1"/>
    <sheet name="Anexo III" sheetId="11" r:id="rId2"/>
    <sheet name="Anexo II Corrigido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0" i="11" l="1"/>
  <c r="E15" i="1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D58" i="9" l="1"/>
  <c r="F57" i="9"/>
  <c r="D60" i="9" s="1"/>
  <c r="E57" i="9"/>
  <c r="D59" i="9" s="1"/>
  <c r="E82" i="7" l="1"/>
  <c r="J80" i="7" l="1"/>
  <c r="J78" i="7" l="1"/>
  <c r="G84" i="7" l="1"/>
  <c r="E84" i="7"/>
  <c r="C84" i="7"/>
  <c r="I83" i="7"/>
  <c r="I82" i="7"/>
  <c r="I81" i="7"/>
  <c r="I80" i="7"/>
  <c r="I79" i="7"/>
  <c r="J84" i="7"/>
  <c r="I78" i="7"/>
  <c r="A76" i="7"/>
  <c r="I37" i="7"/>
  <c r="I40" i="7" s="1"/>
  <c r="I84" i="7" l="1"/>
  <c r="H95" i="7" s="1"/>
  <c r="H96" i="7" s="1"/>
  <c r="H98" i="7" s="1"/>
  <c r="I42" i="7"/>
  <c r="H94" i="7" s="1"/>
</calcChain>
</file>

<file path=xl/sharedStrings.xml><?xml version="1.0" encoding="utf-8"?>
<sst xmlns="http://schemas.openxmlformats.org/spreadsheetml/2006/main" count="375" uniqueCount="312">
  <si>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</si>
  <si>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</si>
  <si>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</si>
  <si>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</si>
  <si>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</si>
  <si>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</si>
  <si>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</si>
  <si>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</si>
  <si>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</si>
  <si>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</si>
  <si>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</si>
  <si>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</si>
  <si>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</si>
  <si>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</si>
  <si>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</si>
  <si>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</si>
  <si>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</si>
  <si>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</si>
  <si>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</si>
  <si>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</si>
  <si>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saldo final</t>
  </si>
  <si>
    <t>Ana Claudia Maria da Silva</t>
  </si>
  <si>
    <t>Crislene Lucia Bernabé da Silva</t>
  </si>
  <si>
    <t>Denise Tealdi</t>
  </si>
  <si>
    <t>Elcio da Silva Pimenta</t>
  </si>
  <si>
    <t>Elenilda Americo dos Santos</t>
  </si>
  <si>
    <t>Eric Miguel Lemos de Freitas</t>
  </si>
  <si>
    <t xml:space="preserve">Fabiano de Oliveira Coelho </t>
  </si>
  <si>
    <t>Felipe Augusto dos Reis Pinto da Cunha</t>
  </si>
  <si>
    <t>Gilberto Ângelo Begiato</t>
  </si>
  <si>
    <t>Givonete Alves do Nascimento</t>
  </si>
  <si>
    <t>Jovelina Maria da Conceição Timoteo</t>
  </si>
  <si>
    <t>Juliana Alves de Brito</t>
  </si>
  <si>
    <t>Jurandir Francisco Maria</t>
  </si>
  <si>
    <t>Ketisley Sandra da Silva</t>
  </si>
  <si>
    <t>Kleybson Roberto da Silva Lima</t>
  </si>
  <si>
    <t>Marcos Romão Dias</t>
  </si>
  <si>
    <t>Maria Aparecida da Silva</t>
  </si>
  <si>
    <t>Maria do Carmo da Silva Fachini</t>
  </si>
  <si>
    <t>Maria Fátima Faria dos Santos</t>
  </si>
  <si>
    <t>Miriam Aparecida Ruy</t>
  </si>
  <si>
    <t>Raquel Ramos da Silva Santos</t>
  </si>
  <si>
    <t>Renata Rosa de Moura</t>
  </si>
  <si>
    <t>Roseli Augusta Marques Muniz</t>
  </si>
  <si>
    <t>Sandra Regina Coelho</t>
  </si>
  <si>
    <t>Simone de Paula Souza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</si>
  <si>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</si>
  <si>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</si>
  <si>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</si>
  <si>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</si>
  <si>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</si>
  <si>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</si>
  <si>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</si>
  <si>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</si>
  <si>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folha Daniel Coimbra ref mês 07</t>
  </si>
  <si>
    <t>Kalunga Com e Ind Grafica Ltda. Ref mês 07-2022 nf 10955552</t>
  </si>
  <si>
    <t>Juliano P. da Silva ME ref mês 07-2022 nf 3775</t>
  </si>
  <si>
    <t>Emporio de Carnes Tulipas Ltda ref mês 07-2022 nf 2175</t>
  </si>
  <si>
    <t>Organização Contábil Verdi Elite SS EPP ref mês 07-2022 nf 393</t>
  </si>
  <si>
    <t>FG Asses e Desenv de Proj. Sociais e Culturais Lt ME ref mês 07-2022 nf 1432</t>
  </si>
  <si>
    <t>Telefonica Brasil as ref mês 07-2022 nf 774047</t>
  </si>
  <si>
    <t>Telefonica Brasil as ref mês 07-2022 nf 391628</t>
  </si>
  <si>
    <t>Porto Seguro Cia de Seguros  ref mês 08 nf 4012604</t>
  </si>
  <si>
    <t>Auto Posto DM Jundiai  Ltda  ref mês 08 nf 7759</t>
  </si>
  <si>
    <t>Roberto Marzochi ME  ref mês 08 nf 11262</t>
  </si>
  <si>
    <t>Roldao Auto Serv Com de Alimentos Ltda  ref mês 08 nf 2697</t>
  </si>
  <si>
    <t>Roldao Auto Serv Com de Alimentos Ltda  ref mês 08 nf 2696</t>
  </si>
  <si>
    <t>Emporio de Carnes Tulipas Ltda  ref mês 08 nf 2179</t>
  </si>
  <si>
    <t>Transurb Transportes  Urbanos de Jundiaí Ltda ref mês 08 nf 1179458</t>
  </si>
  <si>
    <t>Emporio de Carnes Tulipas Ltda  ref mês 08 nf 2184</t>
  </si>
  <si>
    <t>Juliano P. da Silva ME  ref mês 08 nf 3838</t>
  </si>
  <si>
    <t>Refrigeração Brasil  ref mês 08 nf 1022</t>
  </si>
  <si>
    <t>Fornecedora Tulipas Materiais para Construção Ltda EPP  ref mês 08 nf 6328</t>
  </si>
  <si>
    <t>Marcel Ferlini Moralles  ref mês 08 nf 240</t>
  </si>
  <si>
    <t>MICHELE MONIQUE OLIVEIRA DA SILVA ME  ref mês 08 nf 624</t>
  </si>
  <si>
    <t>Gattera Aluminios Ltda  ref mês 08 nf 26418</t>
  </si>
  <si>
    <t>Associação Comercial e Empresarial de Jundiai  ref mês 08 nf 623306</t>
  </si>
  <si>
    <t>Infoqplan Soluções Empresariais Ltda - EPP  ref mês 08 nf 6183</t>
  </si>
  <si>
    <t>Karina Victor de Souza  ref mês 08 nf 13</t>
  </si>
  <si>
    <t>Connectuse Sistemas Ltda - EPP  ref mês 08 nf 26990</t>
  </si>
  <si>
    <t>FG Asses e Desenv de Proj. Sociais e Culturais Lt ME  ref mês 08 nf 1441</t>
  </si>
  <si>
    <t>Organização Contábil Verdi Elite SS EPP  ref mês 08 nf 659</t>
  </si>
  <si>
    <t>CPFL  ref mês 08 nf 5939</t>
  </si>
  <si>
    <t>CPFL  ref mês 08 nf 5955</t>
  </si>
  <si>
    <t>CPFL  ref mês 08 nf 2528</t>
  </si>
  <si>
    <t>CPFL  ref mês 08 nf 2501</t>
  </si>
  <si>
    <t>CPFL  ref mês 08 nf 2510</t>
  </si>
  <si>
    <t>CPFL  ref mês 08 nf 5947</t>
  </si>
  <si>
    <t>Claro S A  ref mês 08 nf 930017</t>
  </si>
  <si>
    <t>Claro S A  ref mês 08 nf 729566</t>
  </si>
  <si>
    <t>Claro S A  ref mês 08 nf 369564</t>
  </si>
  <si>
    <t>Telefonica Brasil as ref mês 08 nf 697557</t>
  </si>
  <si>
    <t>SKY  ref mês 08 nf 232296</t>
  </si>
  <si>
    <t>Telefonica Brasil as ref mês 08 nf 774047</t>
  </si>
  <si>
    <t>Telefonica Brasil sa ref mês 08 nf 391628</t>
  </si>
  <si>
    <t>São Paulo Transporte S/A  ref mês 08 nf 90656173</t>
  </si>
  <si>
    <t>Rapido Luxo Campinas Ltda  ref mês 08 nf 667826</t>
  </si>
  <si>
    <t>Transurb Transportes  Urbanos de Jundiaí Ltda ref mês 08 nf  11773289</t>
  </si>
  <si>
    <t>Metropolitan Life Seguros e Previdência Privada S.A.  ref mês 08 nf 69400</t>
  </si>
  <si>
    <t>Transurb Transportes  Urbanos de Jundiaí Ltda ref mês 08 nf 1179324</t>
  </si>
  <si>
    <t xml:space="preserve">FGTS  ref mês 08 </t>
  </si>
  <si>
    <t>Alelo S/A  ref mês 08 nf 845784</t>
  </si>
  <si>
    <t>Cartorio de Reg Civil 2° subdistrito  ref mês 08 nf 11815</t>
  </si>
  <si>
    <t>FGTS ref mês 09-2022</t>
  </si>
  <si>
    <t>Alelo S/A ref mês 09-2022 nf 28001</t>
  </si>
  <si>
    <t>Marli Thomazi Salas - EPP ref mês 09-2022 nf 276</t>
  </si>
  <si>
    <t>Serasa S.A. ref mês 09-2022 nf 7011875</t>
  </si>
  <si>
    <t>Auto Posto DM Jundiai  Ltda ref mês 09-2022 nf 7842</t>
  </si>
  <si>
    <t>CPFL ref mês 09-2022 nf 5939</t>
  </si>
  <si>
    <t>CPFL ref mês 09-2022 nf 2536</t>
  </si>
  <si>
    <t>CPFL ref mês 09-2022 nf 2528</t>
  </si>
  <si>
    <t>CPFL ref mês 09-2022 nf 5947</t>
  </si>
  <si>
    <t>CPFL ref mês 09-2022 nf 2510</t>
  </si>
  <si>
    <t>CPFL ref mês 09-2022 nf 2501</t>
  </si>
  <si>
    <t>Transurb Transportes  Urbanos de Jundiaí Ltda ref mês 09-2022 nf 1185172</t>
  </si>
  <si>
    <t>Rapido Luxo Campinas Ltda ref mês 09-2022 nf 673224</t>
  </si>
  <si>
    <t>Roberto Marzochi ME ref mês 09-2022 nf 11359</t>
  </si>
  <si>
    <t>Steam Car Reparações Auromotivas Ltda ref mês 09-2022 nf 307</t>
  </si>
  <si>
    <t xml:space="preserve"> Associação Comercial e Empresarial de Jundiai ref mês 09-2022 nf 625024</t>
  </si>
  <si>
    <t>Infoqplan Soluções Empresariais Ltda - EPP ref mês 09-2022 nf 6209</t>
  </si>
  <si>
    <t>Jundtel Com e Serv de Telecomunicações ltda ME ref mês 09-2022 nf 5161</t>
  </si>
  <si>
    <t>Fornecedora Tulipas Mat. Construção Ltda EPP ref mês 09-2022 nf 6496</t>
  </si>
  <si>
    <t>Metropolitan Life Seguros e Previdência Privada S.A. ref mês 09-2022 nf 69400</t>
  </si>
  <si>
    <t>Rondi e Cia Ltda ref mês 09-2022 nf 490936</t>
  </si>
  <si>
    <t>Telefonica Brasil as ref mês 09-2022 nf 697557</t>
  </si>
  <si>
    <t>Roldao Auto Serv Com de Alimentos Ltda ref mês 09-2022 nf 3045</t>
  </si>
  <si>
    <t>Karina Victor de Souza ref mês 09-2022 nf 16</t>
  </si>
  <si>
    <t>Connectuse Sistemas Ltda - EPP ref mês 09-2022 nf 27524</t>
  </si>
  <si>
    <t>Claro S A ref mês 09-2022 nf 930017</t>
  </si>
  <si>
    <t>Claro S A ref mês 09-2022 nf 369564</t>
  </si>
  <si>
    <t>Claro S A ref mês 09-2022 nf 729566</t>
  </si>
  <si>
    <t>Rapido Luxo Campinas Ltda ref mês 09-2022 nf 674369</t>
  </si>
  <si>
    <t>Transurb Transportes  Urbanos de Jundiaí Ltda ref mês 09-2022 nf 1188219</t>
  </si>
  <si>
    <t>São Paulo Transporte S/A ref mês 09-2022 nf 2471734</t>
  </si>
  <si>
    <t>Auto Peças Boiadeiro Ltda ref mês 09-2022 nf 48565</t>
  </si>
  <si>
    <t>Auto Peças Boiadeiro Ltda ref mês 09-2022 nf 29915</t>
  </si>
  <si>
    <t>SKY ref mês 09-2022 nf 310458</t>
  </si>
  <si>
    <t>Wagner Costa Pardini Relógios ME ref mês 09-2022 nf 32656</t>
  </si>
  <si>
    <t>Jundtel Com e Serv de Telecomunicações ltda ME ref mês 09-2022 nf 5166</t>
  </si>
  <si>
    <t>J V Artti Comercio e Recuperadora de Pneus ref mês 09-2022 nf 3470</t>
  </si>
  <si>
    <t>Telefonica Brasil as ref mês 09-2022 nf 774047</t>
  </si>
  <si>
    <t>Jundtel Com e Serv de Telecomunicações ltda ME ref mês 09-2022 nf 5169</t>
  </si>
  <si>
    <t>Porto Seguro Cia de Seguros  ref mês 09-2022 nf 15220118</t>
  </si>
  <si>
    <t>HDI Seguros S. A. ref mês 09-2022 nf 5678</t>
  </si>
  <si>
    <t>Emporio de Carnes Tulipas Ltda ref mês 09-2022 nf 2192</t>
  </si>
  <si>
    <t>Telefonica Brasil as ref mês 09-2022 nf 391628</t>
  </si>
  <si>
    <t>Andreta Motors Ltda ref mês 09-2022 nf 76586</t>
  </si>
  <si>
    <t>Andreta Motors Ltda ref mês 09-2022 nf 36832</t>
  </si>
  <si>
    <t>Juliano P. da Silva ME ref mês 09-2022 nf 3897</t>
  </si>
  <si>
    <t>Transurb Transportes  Urbanos de Jundiaí Ltda ref mês 09-2022 ref nf 1195301</t>
  </si>
  <si>
    <t>Antonio Reginaldo da Silva ref mês 09-2022 ref nf 297</t>
  </si>
  <si>
    <t>Roldao Auto Serv Com de Alimentos Ltda ref mês 09-2022 ref nf 3305</t>
  </si>
  <si>
    <t>Roberto Marzochi ME ref mês 09-2022 ref nf 11428</t>
  </si>
  <si>
    <t>Organização Contábil Verdi Elite SS EPP ref mês 09-2022 ref nf 541</t>
  </si>
  <si>
    <t>Antonio Reginaldo da Silva ref mês 09-2022 ref nf 298</t>
  </si>
  <si>
    <t>Alelo S/A ref mês 09-2022 ref nf 670016</t>
  </si>
  <si>
    <t>CONCILIAÇÃO OUTUBRO</t>
  </si>
  <si>
    <t>Receb Prefeitura/Municipal ref mês 10 -2022 DOC 286492</t>
  </si>
  <si>
    <t>Rendimento de Aplicação</t>
  </si>
  <si>
    <t>Vr referente tarifa bancaria TR TEV IBC</t>
  </si>
  <si>
    <t>Vr referente reembolso tarifa bancaria TR TEV IBC</t>
  </si>
  <si>
    <t>Thais Panizza da Silva Hortifrutigranjeiros ref mês 10-2022 nf 12232</t>
  </si>
  <si>
    <t>APM Lucena Lins Farma EPP ref mês 10-2022 nf 89202</t>
  </si>
  <si>
    <t>SETIMO TERMO ADITIVO AO TERMO DE COLABORAÇÃO:</t>
  </si>
  <si>
    <t>Jundiaí, 10 de Novembro de 2022.</t>
  </si>
  <si>
    <t>vr ref reembolso APM Lucena Lins Farma EPP ref mês 10-2022 nf 89202</t>
  </si>
  <si>
    <t>Simone Alves do Nascimento</t>
  </si>
  <si>
    <t>Thais Panizza da Silva Hortifrutigranjeiros</t>
  </si>
  <si>
    <t>APM Lucena Lins Farma EPP</t>
  </si>
  <si>
    <t>Juliano P. da Silva ME</t>
  </si>
  <si>
    <t>CPFL</t>
  </si>
  <si>
    <t>Emporio de Carnes Tulipas Ltda</t>
  </si>
  <si>
    <t>São Paulo Transporte S/A</t>
  </si>
  <si>
    <t>Rapido Luxo Campinas Ltda</t>
  </si>
  <si>
    <t>Ana Claudia de Oliveira</t>
  </si>
  <si>
    <t>Rodrigo Quirino de Jesus</t>
  </si>
  <si>
    <t>Marcio Luciano de Melo</t>
  </si>
  <si>
    <t>Transurb Transportes  Urbanos de Jundiaí Ltda</t>
  </si>
  <si>
    <t>Sandra Uilma de Melo Sanches</t>
  </si>
  <si>
    <t>Daniel Coimbra</t>
  </si>
  <si>
    <t>Auto Posto DM Jundiai  Ltda</t>
  </si>
  <si>
    <t>Alelo S/A</t>
  </si>
  <si>
    <t>FGTS</t>
  </si>
  <si>
    <t>Metropolitan Life Seguros e Previdência Privada S.A.</t>
  </si>
  <si>
    <t>Amanda de Almeida</t>
  </si>
  <si>
    <t>Maria Aparecida Fernandes Garcia</t>
  </si>
  <si>
    <t>Cristiane Zerbinatto</t>
  </si>
  <si>
    <t>Barbara Guimaraes Ikuhara</t>
  </si>
  <si>
    <t>Despesas Assistidos / Alimentação</t>
  </si>
  <si>
    <t>Desp com Assistidos / Saude</t>
  </si>
  <si>
    <t>Utilidade Públicas</t>
  </si>
  <si>
    <t>Despesas Assistidos / Condução</t>
  </si>
  <si>
    <t>Despesa com Pessoal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</si>
  <si>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</si>
  <si>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</si>
  <si>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</si>
  <si>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</si>
  <si>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</si>
  <si>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</si>
  <si>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</si>
  <si>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</si>
  <si>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outubro de 2022</t>
  </si>
  <si>
    <t>Adriana dos Santos Pereira </t>
  </si>
  <si>
    <t>Rozenir Fernades Ribeiro</t>
  </si>
  <si>
    <t>Serviços Gerais</t>
  </si>
  <si>
    <t>Psicóloga</t>
  </si>
  <si>
    <t>Cuid de Crianças EXP</t>
  </si>
  <si>
    <t>Cuid de Crianças II</t>
  </si>
  <si>
    <t>Psicológo</t>
  </si>
  <si>
    <t>Cuid de Crianças Feirista</t>
  </si>
  <si>
    <t>Educador II</t>
  </si>
  <si>
    <t>Pedagoga</t>
  </si>
  <si>
    <t>Cuid de Crianças V</t>
  </si>
  <si>
    <t>coordenador administrativo</t>
  </si>
  <si>
    <t>Cuid de Crianças Exp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</si>
  <si>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</si>
  <si>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</si>
  <si>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</si>
  <si>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</si>
  <si>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</si>
  <si>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</si>
  <si>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</si>
  <si>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Cuid de Crianças Exp.</t>
  </si>
  <si>
    <t>Cuid de Crianças IV</t>
  </si>
  <si>
    <t>Auxiliar Administrativo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</si>
  <si>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</si>
  <si>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</si>
  <si>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</si>
  <si>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</si>
  <si>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</si>
  <si>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</si>
  <si>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</si>
  <si>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</si>
  <si>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</si>
  <si>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</si>
  <si>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</si>
  <si>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</si>
  <si>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</si>
  <si>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</si>
  <si>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</si>
  <si>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</si>
  <si>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</si>
  <si>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</si>
  <si>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</si>
  <si>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</si>
  <si>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</si>
  <si>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</si>
  <si>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</si>
  <si>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</si>
  <si>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</si>
  <si>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</si>
  <si>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</si>
  <si>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</si>
  <si>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</si>
  <si>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</si>
  <si>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</si>
  <si>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</si>
  <si>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</si>
  <si>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</si>
  <si>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</si>
  <si>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</si>
  <si>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</si>
  <si>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</si>
  <si>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</si>
  <si>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</si>
  <si>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</si>
  <si>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</si>
  <si>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</si>
  <si>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</si>
  <si>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</si>
  <si>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</si>
  <si>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</si>
  <si>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</si>
  <si>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</si>
  <si>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</si>
  <si>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</si>
  <si>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</si>
  <si>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</si>
  <si>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</si>
  <si>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</si>
  <si>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</si>
  <si>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</si>
  <si>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</si>
  <si>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</si>
  <si>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</si>
  <si>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</si>
  <si>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</si>
  <si>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</si>
  <si>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</si>
  <si>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</si>
  <si>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</si>
  <si>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</si>
  <si>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</si>
  <si>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</si>
  <si>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</si>
  <si>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</si>
  <si>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</si>
  <si>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</si>
  <si>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</si>
  <si>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</si>
  <si>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</si>
  <si>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</si>
  <si>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</si>
  <si>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</si>
  <si>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</si>
  <si>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</si>
  <si>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TERMO DE COLABORAÇÃO nº 03/2018 - Aditivo VII</t>
  </si>
  <si>
    <t>06/2022 a 07/2023</t>
  </si>
  <si>
    <t>EXERCÍCIO:  Outubro/2022</t>
  </si>
  <si>
    <t>Jundiaí, 10 de Novembro de 2022</t>
  </si>
  <si>
    <t>valores lançados indevidamente referente mês 09 a estornar meses seguintes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</si>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</sst>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164" formatCode="dd/mm/yy;@"/>
    <numFmt numFmtId="165" formatCode="d/m;@"/>
    <numFmt numFmtId="166" formatCode="#,##0.00;[Red]#,##0.00"/>
    <numFmt numFmtId="167" formatCode="00000"/>
    <numFmt numFmtId="168" formatCode="#,##0.00_ ;[Red]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 wrapText="1"/>
    </xf>
    <xf numFmtId="4" fontId="2" fillId="0" borderId="0" xfId="0" applyNumberFormat="1" applyFont="1" applyBorder="1" applyAlignment="1">
      <alignment horizontal="centerContinuous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Continuous" wrapText="1"/>
    </xf>
    <xf numFmtId="0" fontId="2" fillId="0" borderId="1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/>
    <xf numFmtId="14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4" fontId="5" fillId="0" borderId="0" xfId="0" applyNumberFormat="1" applyFont="1" applyFill="1" applyBorder="1" applyAlignment="1"/>
    <xf numFmtId="4" fontId="7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0" fillId="0" borderId="0" xfId="0" applyAlignment="1"/>
    <xf numFmtId="0" fontId="2" fillId="0" borderId="0" xfId="2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3" fillId="0" borderId="0" xfId="0" applyFont="1" applyFill="1" applyAlignment="1">
      <alignment vertical="center"/>
    </xf>
    <xf numFmtId="4" fontId="0" fillId="0" borderId="0" xfId="0" applyNumberFormat="1"/>
    <xf numFmtId="0" fontId="0" fillId="0" borderId="1" xfId="0" applyFill="1" applyBorder="1"/>
    <xf numFmtId="4" fontId="0" fillId="0" borderId="1" xfId="0" applyNumberFormat="1" applyFill="1" applyBorder="1"/>
    <xf numFmtId="4" fontId="0" fillId="0" borderId="0" xfId="0" applyNumberFormat="1" applyAlignment="1"/>
    <xf numFmtId="0" fontId="0" fillId="0" borderId="1" xfId="0" applyBorder="1" applyAlignment="1"/>
    <xf numFmtId="1" fontId="0" fillId="0" borderId="0" xfId="0" applyNumberFormat="1" applyAlignment="1">
      <alignment horizontal="right"/>
    </xf>
    <xf numFmtId="165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0" borderId="1" xfId="0" applyBorder="1" applyAlignment="1">
      <alignment horizontal="left"/>
    </xf>
    <xf numFmtId="4" fontId="0" fillId="0" borderId="1" xfId="0" applyNumberFormat="1" applyBorder="1" applyAlignment="1"/>
    <xf numFmtId="14" fontId="0" fillId="0" borderId="1" xfId="0" applyNumberFormat="1" applyFill="1" applyBorder="1" applyAlignment="1"/>
    <xf numFmtId="0" fontId="0" fillId="0" borderId="1" xfId="0" applyFill="1" applyBorder="1" applyAlignment="1"/>
    <xf numFmtId="4" fontId="0" fillId="0" borderId="1" xfId="0" applyNumberFormat="1" applyFill="1" applyBorder="1" applyAlignment="1"/>
    <xf numFmtId="0" fontId="0" fillId="0" borderId="0" xfId="0" applyFill="1" applyAlignment="1"/>
    <xf numFmtId="0" fontId="0" fillId="0" borderId="1" xfId="0" applyFill="1" applyBorder="1" applyAlignment="1">
      <alignment horizontal="left"/>
    </xf>
    <xf numFmtId="14" fontId="0" fillId="0" borderId="1" xfId="0" applyNumberFormat="1" applyBorder="1"/>
    <xf numFmtId="164" fontId="7" fillId="0" borderId="0" xfId="1" applyNumberFormat="1" applyFont="1" applyFill="1" applyBorder="1"/>
    <xf numFmtId="0" fontId="0" fillId="0" borderId="0" xfId="0" applyAlignment="1">
      <alignment horizontal="right"/>
    </xf>
    <xf numFmtId="0" fontId="7" fillId="0" borderId="0" xfId="3" applyNumberFormat="1" applyFont="1" applyFill="1" applyBorder="1"/>
    <xf numFmtId="164" fontId="7" fillId="0" borderId="0" xfId="1" applyNumberFormat="1" applyFont="1" applyFill="1"/>
    <xf numFmtId="4" fontId="11" fillId="0" borderId="0" xfId="0" applyNumberFormat="1" applyFont="1"/>
    <xf numFmtId="164" fontId="6" fillId="0" borderId="0" xfId="1" applyNumberFormat="1" applyFont="1" applyFill="1"/>
    <xf numFmtId="1" fontId="6" fillId="0" borderId="0" xfId="1" applyNumberFormat="1" applyFont="1" applyFill="1" applyAlignment="1">
      <alignment horizontal="right"/>
    </xf>
    <xf numFmtId="0" fontId="6" fillId="0" borderId="0" xfId="1" applyFont="1" applyFill="1" applyAlignment="1"/>
    <xf numFmtId="0" fontId="6" fillId="0" borderId="0" xfId="1" applyFont="1" applyFill="1"/>
    <xf numFmtId="164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14" fontId="2" fillId="0" borderId="0" xfId="0" applyNumberFormat="1" applyFont="1" applyFill="1" applyBorder="1" applyAlignment="1">
      <alignment horizontal="justify" vertical="top" wrapText="1"/>
    </xf>
    <xf numFmtId="0" fontId="12" fillId="0" borderId="0" xfId="0" applyFont="1" applyFill="1"/>
    <xf numFmtId="0" fontId="16" fillId="0" borderId="0" xfId="0" applyFont="1"/>
    <xf numFmtId="0" fontId="18" fillId="0" borderId="0" xfId="0" applyFont="1"/>
    <xf numFmtId="0" fontId="18" fillId="0" borderId="0" xfId="0" applyFont="1" applyAlignment="1"/>
    <xf numFmtId="166" fontId="18" fillId="0" borderId="0" xfId="0" applyNumberFormat="1" applyFont="1" applyAlignment="1"/>
    <xf numFmtId="0" fontId="17" fillId="0" borderId="0" xfId="0" applyFont="1" applyBorder="1" applyAlignment="1">
      <alignment wrapText="1"/>
    </xf>
    <xf numFmtId="0" fontId="8" fillId="0" borderId="0" xfId="0" applyFont="1" applyBorder="1"/>
    <xf numFmtId="0" fontId="23" fillId="0" borderId="7" xfId="0" applyFont="1" applyBorder="1" applyAlignment="1">
      <alignment horizontal="center" wrapText="1"/>
    </xf>
    <xf numFmtId="4" fontId="18" fillId="0" borderId="7" xfId="0" applyNumberFormat="1" applyFont="1" applyBorder="1" applyAlignment="1">
      <alignment horizontal="center"/>
    </xf>
    <xf numFmtId="0" fontId="26" fillId="0" borderId="0" xfId="0" applyFont="1"/>
    <xf numFmtId="0" fontId="20" fillId="0" borderId="0" xfId="0" applyFont="1"/>
    <xf numFmtId="1" fontId="3" fillId="0" borderId="0" xfId="2" applyNumberFormat="1" applyFont="1" applyFill="1" applyBorder="1" applyAlignment="1">
      <alignment horizontal="left"/>
    </xf>
    <xf numFmtId="8" fontId="0" fillId="0" borderId="0" xfId="0" applyNumberFormat="1"/>
    <xf numFmtId="0" fontId="0" fillId="0" borderId="17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17" fillId="0" borderId="11" xfId="0" applyFont="1" applyBorder="1" applyAlignment="1">
      <alignment wrapText="1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23" fillId="0" borderId="4" xfId="0" applyFont="1" applyFill="1" applyBorder="1" applyAlignment="1"/>
    <xf numFmtId="0" fontId="23" fillId="0" borderId="5" xfId="0" applyFont="1" applyFill="1" applyBorder="1" applyAlignment="1"/>
    <xf numFmtId="0" fontId="23" fillId="0" borderId="6" xfId="0" applyFont="1" applyFill="1" applyBorder="1" applyAlignment="1"/>
    <xf numFmtId="14" fontId="8" fillId="0" borderId="4" xfId="0" applyNumberFormat="1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8" fillId="0" borderId="6" xfId="0" applyNumberFormat="1" applyFont="1" applyFill="1" applyBorder="1" applyAlignment="1">
      <alignment horizontal="center"/>
    </xf>
    <xf numFmtId="0" fontId="17" fillId="0" borderId="4" xfId="0" applyFont="1" applyBorder="1" applyAlignment="1"/>
    <xf numFmtId="0" fontId="8" fillId="0" borderId="5" xfId="0" applyFont="1" applyBorder="1"/>
    <xf numFmtId="0" fontId="8" fillId="0" borderId="6" xfId="0" applyFont="1" applyBorder="1"/>
    <xf numFmtId="4" fontId="1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0" fillId="0" borderId="0" xfId="0" applyFont="1" applyAlignment="1"/>
    <xf numFmtId="0" fontId="23" fillId="0" borderId="4" xfId="0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6" fillId="0" borderId="1" xfId="0" applyFont="1" applyBorder="1" applyAlignment="1">
      <alignment horizontal="left"/>
    </xf>
    <xf numFmtId="4" fontId="8" fillId="0" borderId="8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0" fontId="23" fillId="0" borderId="4" xfId="0" applyFont="1" applyBorder="1" applyAlignment="1"/>
    <xf numFmtId="0" fontId="23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4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right"/>
    </xf>
    <xf numFmtId="0" fontId="24" fillId="0" borderId="4" xfId="0" applyFont="1" applyBorder="1"/>
    <xf numFmtId="4" fontId="24" fillId="0" borderId="4" xfId="0" applyNumberFormat="1" applyFont="1" applyBorder="1"/>
    <xf numFmtId="4" fontId="8" fillId="0" borderId="6" xfId="0" applyNumberFormat="1" applyFont="1" applyBorder="1"/>
    <xf numFmtId="4" fontId="25" fillId="0" borderId="4" xfId="0" applyNumberFormat="1" applyFont="1" applyBorder="1" applyAlignment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4" xfId="0" applyFont="1" applyBorder="1"/>
    <xf numFmtId="4" fontId="8" fillId="0" borderId="4" xfId="0" applyNumberFormat="1" applyFont="1" applyBorder="1"/>
    <xf numFmtId="14" fontId="8" fillId="0" borderId="4" xfId="0" quotePrefix="1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167" fontId="8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9" fillId="0" borderId="4" xfId="0" applyFont="1" applyBorder="1" applyAlignme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4" xfId="0" applyFont="1" applyBorder="1" applyAlignment="1">
      <alignment wrapText="1"/>
    </xf>
    <xf numFmtId="0" fontId="8" fillId="0" borderId="0" xfId="0" applyFont="1"/>
    <xf numFmtId="0" fontId="22" fillId="0" borderId="4" xfId="0" applyFont="1" applyBorder="1" applyAlignment="1"/>
    <xf numFmtId="0" fontId="19" fillId="0" borderId="4" xfId="0" applyFont="1" applyBorder="1"/>
    <xf numFmtId="0" fontId="9" fillId="0" borderId="0" xfId="1" applyFont="1" applyFill="1" applyAlignment="1">
      <alignment horizontal="center" vertical="center"/>
    </xf>
    <xf numFmtId="17" fontId="10" fillId="0" borderId="0" xfId="1" applyNumberFormat="1" applyFont="1" applyFill="1" applyAlignment="1">
      <alignment horizontal="center"/>
    </xf>
    <xf numFmtId="0" fontId="9" fillId="0" borderId="3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72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70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abSelected="1" topLeftCell="A91" workbookViewId="0">
      <selection activeCell="G116" sqref="G116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4.85546875" customWidth="1"/>
  </cols>
  <sheetData>
    <row r="1" spans="1:10" ht="15.75" x14ac:dyDescent="0.25">
      <c r="A1" s="137" t="s">
        <v>231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5">
      <c r="A2" s="132" t="s">
        <v>232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x14ac:dyDescent="0.25">
      <c r="A3" s="132" t="s">
        <v>233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x14ac:dyDescent="0.25">
      <c r="A4" s="132" t="s">
        <v>234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x14ac:dyDescent="0.25">
      <c r="A5" s="133" t="s">
        <v>235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x14ac:dyDescent="0.25">
      <c r="A7" s="134" t="s">
        <v>236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25">
      <c r="A8" s="134" t="s">
        <v>237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x14ac:dyDescent="0.25">
      <c r="A9" s="78"/>
      <c r="B9" s="79"/>
      <c r="C9" s="79"/>
      <c r="D9" s="79"/>
      <c r="E9" s="79"/>
      <c r="F9" s="79"/>
      <c r="G9" s="79"/>
      <c r="H9" s="79"/>
      <c r="I9" s="79"/>
      <c r="J9" s="79"/>
    </row>
    <row r="10" spans="1:10" x14ac:dyDescent="0.25">
      <c r="A10" s="160" t="s">
        <v>238</v>
      </c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0" x14ac:dyDescent="0.25">
      <c r="A11" s="154" t="s">
        <v>239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x14ac:dyDescent="0.25">
      <c r="A12" s="154" t="s">
        <v>240</v>
      </c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x14ac:dyDescent="0.25">
      <c r="A13" s="154" t="s">
        <v>241</v>
      </c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x14ac:dyDescent="0.25">
      <c r="A14" s="160" t="s">
        <v>242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x14ac:dyDescent="0.25">
      <c r="A15" s="154" t="s">
        <v>243</v>
      </c>
      <c r="B15" s="107"/>
      <c r="C15" s="107"/>
      <c r="D15" s="107"/>
      <c r="E15" s="107"/>
      <c r="F15" s="107"/>
      <c r="G15" s="107"/>
      <c r="H15" s="107"/>
      <c r="I15" s="107"/>
      <c r="J15" s="108"/>
    </row>
    <row r="16" spans="1:10" x14ac:dyDescent="0.25">
      <c r="A16" s="155" t="s">
        <v>308</v>
      </c>
      <c r="B16" s="156"/>
      <c r="C16" s="156"/>
      <c r="D16" s="156"/>
      <c r="E16" s="156"/>
      <c r="F16" s="156"/>
      <c r="G16" s="156"/>
      <c r="H16" s="156"/>
      <c r="I16" s="156"/>
      <c r="J16" s="156"/>
    </row>
    <row r="17" spans="1:13" x14ac:dyDescent="0.25">
      <c r="A17" s="157" t="s">
        <v>244</v>
      </c>
      <c r="B17" s="107"/>
      <c r="C17" s="107"/>
      <c r="D17" s="107"/>
      <c r="E17" s="107"/>
      <c r="F17" s="107"/>
      <c r="G17" s="107"/>
      <c r="H17" s="107"/>
      <c r="I17" s="107"/>
      <c r="J17" s="108"/>
    </row>
    <row r="18" spans="1:13" x14ac:dyDescent="0.25">
      <c r="A18" s="158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3" x14ac:dyDescent="0.25">
      <c r="A19" s="159" t="s">
        <v>245</v>
      </c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3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</row>
    <row r="21" spans="1:13" x14ac:dyDescent="0.25">
      <c r="A21" s="129" t="s">
        <v>246</v>
      </c>
      <c r="B21" s="107"/>
      <c r="C21" s="107"/>
      <c r="D21" s="108"/>
      <c r="E21" s="129" t="s">
        <v>247</v>
      </c>
      <c r="F21" s="108"/>
      <c r="G21" s="129" t="s">
        <v>248</v>
      </c>
      <c r="H21" s="108"/>
      <c r="I21" s="129" t="s">
        <v>249</v>
      </c>
      <c r="J21" s="108"/>
    </row>
    <row r="22" spans="1:13" x14ac:dyDescent="0.25">
      <c r="A22" s="97" t="s">
        <v>250</v>
      </c>
      <c r="B22" s="98"/>
      <c r="C22" s="98"/>
      <c r="D22" s="99"/>
      <c r="E22" s="100">
        <v>43131</v>
      </c>
      <c r="F22" s="101"/>
      <c r="G22" s="102" t="s">
        <v>251</v>
      </c>
      <c r="H22" s="103"/>
      <c r="I22" s="104">
        <v>1543440</v>
      </c>
      <c r="J22" s="105"/>
    </row>
    <row r="23" spans="1:13" x14ac:dyDescent="0.25">
      <c r="A23" s="97" t="s">
        <v>252</v>
      </c>
      <c r="B23" s="98"/>
      <c r="C23" s="98"/>
      <c r="D23" s="99"/>
      <c r="E23" s="100">
        <v>43272</v>
      </c>
      <c r="F23" s="101"/>
      <c r="G23" s="102" t="s">
        <v>253</v>
      </c>
      <c r="H23" s="103"/>
      <c r="I23" s="104">
        <v>46306.06</v>
      </c>
      <c r="J23" s="105"/>
    </row>
    <row r="24" spans="1:13" x14ac:dyDescent="0.25">
      <c r="A24" s="97" t="s">
        <v>254</v>
      </c>
      <c r="B24" s="98"/>
      <c r="C24" s="98"/>
      <c r="D24" s="99"/>
      <c r="E24" s="100">
        <v>43462</v>
      </c>
      <c r="F24" s="101"/>
      <c r="G24" s="102" t="s">
        <v>255</v>
      </c>
      <c r="H24" s="103"/>
      <c r="I24" s="104">
        <v>1662821.82</v>
      </c>
      <c r="J24" s="105"/>
    </row>
    <row r="25" spans="1:13" x14ac:dyDescent="0.25">
      <c r="A25" s="97" t="s">
        <v>256</v>
      </c>
      <c r="B25" s="98"/>
      <c r="C25" s="98"/>
      <c r="D25" s="99"/>
      <c r="E25" s="100">
        <v>43588</v>
      </c>
      <c r="F25" s="101"/>
      <c r="G25" s="102" t="s">
        <v>255</v>
      </c>
      <c r="H25" s="103"/>
      <c r="I25" s="104">
        <v>1781796.38</v>
      </c>
      <c r="J25" s="105"/>
    </row>
    <row r="26" spans="1:13" x14ac:dyDescent="0.25">
      <c r="A26" s="97" t="s">
        <v>257</v>
      </c>
      <c r="B26" s="98"/>
      <c r="C26" s="98"/>
      <c r="D26" s="99"/>
      <c r="E26" s="100">
        <v>43825</v>
      </c>
      <c r="F26" s="101"/>
      <c r="G26" s="102" t="s">
        <v>258</v>
      </c>
      <c r="H26" s="103"/>
      <c r="I26" s="104">
        <v>3444361.84</v>
      </c>
      <c r="J26" s="105"/>
    </row>
    <row r="27" spans="1:13" x14ac:dyDescent="0.25">
      <c r="A27" s="97" t="s">
        <v>259</v>
      </c>
      <c r="B27" s="98"/>
      <c r="C27" s="98"/>
      <c r="D27" s="99"/>
      <c r="E27" s="100">
        <v>44292</v>
      </c>
      <c r="F27" s="101"/>
      <c r="G27" s="102" t="s">
        <v>260</v>
      </c>
      <c r="H27" s="103"/>
      <c r="I27" s="104">
        <v>2541151.52</v>
      </c>
      <c r="J27" s="105"/>
    </row>
    <row r="28" spans="1:13" x14ac:dyDescent="0.25">
      <c r="A28" s="97" t="s">
        <v>261</v>
      </c>
      <c r="B28" s="98"/>
      <c r="C28" s="98"/>
      <c r="D28" s="99"/>
      <c r="E28" s="100">
        <v>44369</v>
      </c>
      <c r="F28" s="101"/>
      <c r="G28" s="102" t="s">
        <v>262</v>
      </c>
      <c r="H28" s="103"/>
      <c r="I28" s="104">
        <v>30000</v>
      </c>
      <c r="J28" s="105"/>
    </row>
    <row r="29" spans="1:13" x14ac:dyDescent="0.25">
      <c r="A29" s="97" t="s">
        <v>306</v>
      </c>
      <c r="B29" s="98"/>
      <c r="C29" s="98"/>
      <c r="D29" s="99"/>
      <c r="E29" s="100">
        <v>44854</v>
      </c>
      <c r="F29" s="101"/>
      <c r="G29" s="102" t="s">
        <v>307</v>
      </c>
      <c r="H29" s="103"/>
      <c r="I29" s="104">
        <v>1813789.92</v>
      </c>
      <c r="J29" s="105"/>
    </row>
    <row r="30" spans="1:13" x14ac:dyDescent="0.25">
      <c r="A30" s="79"/>
      <c r="B30" s="79"/>
      <c r="C30" s="79"/>
      <c r="D30" s="79"/>
      <c r="E30" s="79"/>
      <c r="F30" s="79"/>
      <c r="G30" s="79"/>
      <c r="H30" s="79"/>
      <c r="I30" s="80"/>
      <c r="J30" s="80"/>
    </row>
    <row r="31" spans="1:13" x14ac:dyDescent="0.25">
      <c r="A31" s="116" t="s">
        <v>263</v>
      </c>
      <c r="B31" s="107"/>
      <c r="C31" s="107"/>
      <c r="D31" s="107"/>
      <c r="E31" s="107"/>
      <c r="F31" s="107"/>
      <c r="G31" s="107"/>
      <c r="H31" s="107"/>
      <c r="I31" s="107"/>
      <c r="J31" s="108"/>
      <c r="M31" s="88"/>
    </row>
    <row r="32" spans="1:13" x14ac:dyDescent="0.25">
      <c r="A32" s="152" t="s">
        <v>264</v>
      </c>
      <c r="B32" s="108"/>
      <c r="C32" s="152" t="s">
        <v>265</v>
      </c>
      <c r="D32" s="108"/>
      <c r="E32" s="152" t="s">
        <v>266</v>
      </c>
      <c r="F32" s="108"/>
      <c r="G32" s="152" t="s">
        <v>267</v>
      </c>
      <c r="H32" s="153"/>
      <c r="I32" s="152" t="s">
        <v>268</v>
      </c>
      <c r="J32" s="108"/>
    </row>
    <row r="33" spans="1:10" x14ac:dyDescent="0.25">
      <c r="A33" s="147">
        <v>44844</v>
      </c>
      <c r="B33" s="111"/>
      <c r="C33" s="112">
        <v>110000</v>
      </c>
      <c r="D33" s="114"/>
      <c r="E33" s="148">
        <v>44840</v>
      </c>
      <c r="F33" s="111"/>
      <c r="G33" s="149">
        <v>286492</v>
      </c>
      <c r="H33" s="150"/>
      <c r="I33" s="146">
        <v>110000</v>
      </c>
      <c r="J33" s="141"/>
    </row>
    <row r="34" spans="1:10" x14ac:dyDescent="0.25">
      <c r="A34" s="148"/>
      <c r="B34" s="151"/>
      <c r="C34" s="112"/>
      <c r="D34" s="114"/>
      <c r="E34" s="148"/>
      <c r="F34" s="151"/>
      <c r="G34" s="149"/>
      <c r="H34" s="150"/>
      <c r="I34" s="146"/>
      <c r="J34" s="141"/>
    </row>
    <row r="35" spans="1:10" x14ac:dyDescent="0.25">
      <c r="A35" s="145"/>
      <c r="B35" s="108"/>
      <c r="C35" s="145"/>
      <c r="D35" s="108"/>
      <c r="E35" s="145"/>
      <c r="F35" s="108"/>
      <c r="G35" s="145"/>
      <c r="H35" s="108"/>
      <c r="I35" s="146"/>
      <c r="J35" s="141"/>
    </row>
    <row r="36" spans="1:10" x14ac:dyDescent="0.25">
      <c r="A36" s="138" t="s">
        <v>269</v>
      </c>
      <c r="B36" s="107"/>
      <c r="C36" s="107"/>
      <c r="D36" s="107"/>
      <c r="E36" s="107"/>
      <c r="F36" s="108"/>
      <c r="G36" s="139"/>
      <c r="H36" s="108"/>
      <c r="I36" s="140">
        <v>3255.75</v>
      </c>
      <c r="J36" s="141"/>
    </row>
    <row r="37" spans="1:10" x14ac:dyDescent="0.25">
      <c r="A37" s="138" t="s">
        <v>270</v>
      </c>
      <c r="B37" s="107"/>
      <c r="C37" s="107"/>
      <c r="D37" s="107"/>
      <c r="E37" s="107"/>
      <c r="F37" s="108"/>
      <c r="G37" s="139"/>
      <c r="H37" s="108"/>
      <c r="I37" s="142">
        <f>SUM(I33:J35)</f>
        <v>110000</v>
      </c>
      <c r="J37" s="141"/>
    </row>
    <row r="38" spans="1:10" x14ac:dyDescent="0.25">
      <c r="A38" s="138" t="s">
        <v>271</v>
      </c>
      <c r="B38" s="107"/>
      <c r="C38" s="107"/>
      <c r="D38" s="107"/>
      <c r="E38" s="107"/>
      <c r="F38" s="108"/>
      <c r="G38" s="139"/>
      <c r="H38" s="108"/>
      <c r="I38" s="140">
        <v>0.49</v>
      </c>
      <c r="J38" s="141"/>
    </row>
    <row r="39" spans="1:10" x14ac:dyDescent="0.25">
      <c r="A39" s="138" t="s">
        <v>272</v>
      </c>
      <c r="B39" s="143"/>
      <c r="C39" s="143"/>
      <c r="D39" s="143"/>
      <c r="E39" s="143"/>
      <c r="F39" s="144"/>
      <c r="G39" s="139"/>
      <c r="H39" s="108"/>
      <c r="I39" s="142">
        <v>0</v>
      </c>
      <c r="J39" s="141"/>
    </row>
    <row r="40" spans="1:10" x14ac:dyDescent="0.25">
      <c r="A40" s="138" t="s">
        <v>273</v>
      </c>
      <c r="B40" s="107"/>
      <c r="C40" s="107"/>
      <c r="D40" s="107"/>
      <c r="E40" s="107"/>
      <c r="F40" s="108"/>
      <c r="G40" s="139"/>
      <c r="H40" s="108"/>
      <c r="I40" s="140">
        <f>SUM(I36:J39)</f>
        <v>113256.24</v>
      </c>
      <c r="J40" s="141"/>
    </row>
    <row r="41" spans="1:10" x14ac:dyDescent="0.25">
      <c r="A41" s="138" t="s">
        <v>274</v>
      </c>
      <c r="B41" s="107"/>
      <c r="C41" s="107"/>
      <c r="D41" s="107"/>
      <c r="E41" s="107"/>
      <c r="F41" s="108"/>
      <c r="G41" s="139"/>
      <c r="H41" s="108"/>
      <c r="I41" s="140">
        <v>0</v>
      </c>
      <c r="J41" s="141"/>
    </row>
    <row r="42" spans="1:10" x14ac:dyDescent="0.25">
      <c r="A42" s="138" t="s">
        <v>275</v>
      </c>
      <c r="B42" s="107"/>
      <c r="C42" s="107"/>
      <c r="D42" s="107"/>
      <c r="E42" s="107"/>
      <c r="F42" s="108"/>
      <c r="G42" s="139"/>
      <c r="H42" s="108"/>
      <c r="I42" s="142">
        <f>I40+I41</f>
        <v>113256.24</v>
      </c>
      <c r="J42" s="141"/>
    </row>
    <row r="43" spans="1:10" x14ac:dyDescent="0.25">
      <c r="A43" s="118" t="s">
        <v>276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x14ac:dyDescent="0.25">
      <c r="A44" s="118" t="s">
        <v>277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x14ac:dyDescent="0.25">
      <c r="A45" s="118" t="s">
        <v>278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0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10" ht="21.75" customHeight="1" x14ac:dyDescent="0.25">
      <c r="A47" s="135" t="s">
        <v>279</v>
      </c>
      <c r="B47" s="136"/>
      <c r="C47" s="136"/>
      <c r="D47" s="136"/>
      <c r="E47" s="136"/>
      <c r="F47" s="136"/>
      <c r="G47" s="136"/>
      <c r="H47" s="136"/>
      <c r="I47" s="136"/>
      <c r="J47" s="131"/>
    </row>
    <row r="48" spans="1:10" x14ac:dyDescent="0.25">
      <c r="A48" s="81"/>
      <c r="B48" s="82"/>
      <c r="C48" s="82"/>
      <c r="D48" s="82"/>
      <c r="E48" s="82"/>
      <c r="F48" s="82"/>
      <c r="G48" s="82"/>
      <c r="H48" s="82"/>
      <c r="I48" s="82"/>
      <c r="J48" s="82"/>
    </row>
    <row r="49" spans="1:10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82"/>
    </row>
    <row r="50" spans="1:10" x14ac:dyDescent="0.25">
      <c r="A50" s="81"/>
      <c r="B50" s="82"/>
      <c r="C50" s="82"/>
      <c r="D50" s="82"/>
      <c r="E50" s="82"/>
      <c r="F50" s="82"/>
      <c r="G50" s="82"/>
      <c r="H50" s="82"/>
      <c r="I50" s="82"/>
      <c r="J50" s="82"/>
    </row>
    <row r="51" spans="1:10" x14ac:dyDescent="0.25">
      <c r="A51" s="81"/>
      <c r="B51" s="82"/>
      <c r="C51" s="82"/>
      <c r="D51" s="82"/>
      <c r="E51" s="82"/>
      <c r="F51" s="82"/>
      <c r="G51" s="82"/>
      <c r="H51" s="82"/>
      <c r="I51" s="82"/>
      <c r="J51" s="82"/>
    </row>
    <row r="52" spans="1:10" x14ac:dyDescent="0.25">
      <c r="A52" s="81"/>
      <c r="B52" s="82"/>
      <c r="C52" s="82"/>
      <c r="D52" s="82"/>
      <c r="E52" s="82"/>
      <c r="F52" s="82"/>
      <c r="G52" s="82"/>
      <c r="H52" s="82"/>
      <c r="I52" s="82"/>
      <c r="J52" s="82"/>
    </row>
    <row r="53" spans="1:10" x14ac:dyDescent="0.25">
      <c r="A53" s="81"/>
      <c r="B53" s="82"/>
      <c r="C53" s="82"/>
      <c r="D53" s="82"/>
      <c r="E53" s="82"/>
      <c r="F53" s="82"/>
      <c r="G53" s="82"/>
      <c r="H53" s="82"/>
      <c r="I53" s="82"/>
      <c r="J53" s="82"/>
    </row>
    <row r="54" spans="1:10" x14ac:dyDescent="0.25">
      <c r="A54" s="81"/>
      <c r="B54" s="82"/>
      <c r="C54" s="82"/>
      <c r="D54" s="82"/>
      <c r="E54" s="82"/>
      <c r="F54" s="82"/>
      <c r="G54" s="82"/>
      <c r="H54" s="82"/>
      <c r="I54" s="82"/>
      <c r="J54" s="82"/>
    </row>
    <row r="55" spans="1:10" x14ac:dyDescent="0.25">
      <c r="A55" s="81"/>
      <c r="B55" s="82"/>
      <c r="C55" s="82"/>
      <c r="D55" s="82"/>
      <c r="E55" s="82"/>
      <c r="F55" s="82"/>
      <c r="G55" s="82"/>
      <c r="H55" s="82"/>
      <c r="I55" s="82"/>
      <c r="J55" s="82"/>
    </row>
    <row r="56" spans="1:10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</row>
    <row r="57" spans="1:10" x14ac:dyDescent="0.25">
      <c r="A57" s="81"/>
      <c r="B57" s="82"/>
      <c r="C57" s="82"/>
      <c r="D57" s="82"/>
      <c r="E57" s="82"/>
      <c r="F57" s="82"/>
      <c r="G57" s="82"/>
      <c r="H57" s="82"/>
      <c r="I57" s="82"/>
      <c r="J57" s="82"/>
    </row>
    <row r="58" spans="1:10" x14ac:dyDescent="0.25">
      <c r="A58" s="81"/>
      <c r="B58" s="82"/>
      <c r="C58" s="82"/>
      <c r="D58" s="82"/>
      <c r="E58" s="82"/>
      <c r="F58" s="82"/>
      <c r="G58" s="82"/>
      <c r="H58" s="82"/>
      <c r="I58" s="82"/>
      <c r="J58" s="82"/>
    </row>
    <row r="59" spans="1:10" x14ac:dyDescent="0.25">
      <c r="A59" s="81"/>
      <c r="B59" s="82"/>
      <c r="C59" s="82"/>
      <c r="D59" s="82"/>
      <c r="E59" s="82"/>
      <c r="F59" s="82"/>
      <c r="G59" s="82"/>
      <c r="H59" s="82"/>
      <c r="I59" s="82"/>
      <c r="J59" s="82"/>
    </row>
    <row r="60" spans="1:10" x14ac:dyDescent="0.25">
      <c r="A60" s="81"/>
      <c r="B60" s="82"/>
      <c r="C60" s="82"/>
      <c r="D60" s="82"/>
      <c r="E60" s="82"/>
      <c r="F60" s="82"/>
      <c r="G60" s="82"/>
      <c r="H60" s="82"/>
      <c r="I60" s="82"/>
      <c r="J60" s="82"/>
    </row>
    <row r="61" spans="1:10" x14ac:dyDescent="0.25">
      <c r="A61" s="81"/>
      <c r="B61" s="82"/>
      <c r="C61" s="82"/>
      <c r="D61" s="82"/>
      <c r="E61" s="82"/>
      <c r="F61" s="82"/>
      <c r="G61" s="82"/>
      <c r="H61" s="82"/>
      <c r="I61" s="82"/>
      <c r="J61" s="82"/>
    </row>
    <row r="62" spans="1:10" x14ac:dyDescent="0.25">
      <c r="A62" s="81"/>
      <c r="B62" s="82"/>
      <c r="C62" s="82"/>
      <c r="D62" s="82"/>
      <c r="E62" s="82"/>
      <c r="F62" s="82"/>
      <c r="G62" s="82"/>
      <c r="H62" s="82"/>
      <c r="I62" s="82"/>
      <c r="J62" s="82"/>
    </row>
    <row r="63" spans="1:10" x14ac:dyDescent="0.25">
      <c r="A63" s="81"/>
      <c r="B63" s="82"/>
      <c r="C63" s="82"/>
      <c r="D63" s="82"/>
      <c r="E63" s="82"/>
      <c r="F63" s="82"/>
      <c r="G63" s="82"/>
      <c r="H63" s="82"/>
      <c r="I63" s="82"/>
      <c r="J63" s="82"/>
    </row>
    <row r="64" spans="1:10" x14ac:dyDescent="0.25">
      <c r="A64" s="81"/>
      <c r="B64" s="82"/>
      <c r="C64" s="82"/>
      <c r="D64" s="82"/>
      <c r="E64" s="82"/>
      <c r="F64" s="82"/>
      <c r="G64" s="82"/>
      <c r="H64" s="82"/>
      <c r="I64" s="82"/>
      <c r="J64" s="82"/>
    </row>
    <row r="65" spans="1:13" x14ac:dyDescent="0.25">
      <c r="A65" s="81"/>
      <c r="B65" s="82"/>
      <c r="C65" s="82"/>
      <c r="D65" s="82"/>
      <c r="E65" s="82"/>
      <c r="F65" s="82"/>
      <c r="G65" s="82"/>
      <c r="H65" s="82"/>
      <c r="I65" s="82"/>
      <c r="J65" s="82"/>
    </row>
    <row r="66" spans="1:13" ht="15.75" x14ac:dyDescent="0.25">
      <c r="A66" s="137" t="s">
        <v>231</v>
      </c>
      <c r="B66" s="137"/>
      <c r="C66" s="137"/>
      <c r="D66" s="137"/>
      <c r="E66" s="137"/>
      <c r="F66" s="137"/>
      <c r="G66" s="137"/>
      <c r="H66" s="137"/>
      <c r="I66" s="137"/>
      <c r="J66" s="137"/>
    </row>
    <row r="67" spans="1:13" x14ac:dyDescent="0.25">
      <c r="A67" s="132" t="s">
        <v>232</v>
      </c>
      <c r="B67" s="132"/>
      <c r="C67" s="132"/>
      <c r="D67" s="132"/>
      <c r="E67" s="132"/>
      <c r="F67" s="132"/>
      <c r="G67" s="132"/>
      <c r="H67" s="132"/>
      <c r="I67" s="132"/>
      <c r="J67" s="132"/>
    </row>
    <row r="68" spans="1:13" x14ac:dyDescent="0.25">
      <c r="A68" s="132" t="s">
        <v>233</v>
      </c>
      <c r="B68" s="132"/>
      <c r="C68" s="132"/>
      <c r="D68" s="132"/>
      <c r="E68" s="132"/>
      <c r="F68" s="132"/>
      <c r="G68" s="132"/>
      <c r="H68" s="132"/>
      <c r="I68" s="132"/>
      <c r="J68" s="132"/>
    </row>
    <row r="69" spans="1:13" x14ac:dyDescent="0.25">
      <c r="A69" s="132" t="s">
        <v>234</v>
      </c>
      <c r="B69" s="132"/>
      <c r="C69" s="132"/>
      <c r="D69" s="132"/>
      <c r="E69" s="132"/>
      <c r="F69" s="132"/>
      <c r="G69" s="132"/>
      <c r="H69" s="132"/>
      <c r="I69" s="132"/>
      <c r="J69" s="132"/>
    </row>
    <row r="70" spans="1:13" x14ac:dyDescent="0.25">
      <c r="A70" s="133" t="s">
        <v>235</v>
      </c>
      <c r="B70" s="133"/>
      <c r="C70" s="133"/>
      <c r="D70" s="133"/>
      <c r="E70" s="133"/>
      <c r="F70" s="133"/>
      <c r="G70" s="133"/>
      <c r="H70" s="133"/>
      <c r="I70" s="133"/>
      <c r="J70" s="133"/>
    </row>
    <row r="71" spans="1:13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</row>
    <row r="72" spans="1:13" x14ac:dyDescent="0.25">
      <c r="A72" s="134" t="s">
        <v>236</v>
      </c>
      <c r="B72" s="115"/>
      <c r="C72" s="115"/>
      <c r="D72" s="115"/>
      <c r="E72" s="115"/>
      <c r="F72" s="115"/>
      <c r="G72" s="115"/>
      <c r="H72" s="115"/>
      <c r="I72" s="115"/>
      <c r="J72" s="115"/>
    </row>
    <row r="73" spans="1:13" x14ac:dyDescent="0.25">
      <c r="A73" s="134" t="s">
        <v>237</v>
      </c>
      <c r="B73" s="115"/>
      <c r="C73" s="115"/>
      <c r="D73" s="115"/>
      <c r="E73" s="115"/>
      <c r="F73" s="115"/>
      <c r="G73" s="115"/>
      <c r="H73" s="115"/>
      <c r="I73" s="115"/>
      <c r="J73" s="115"/>
    </row>
    <row r="74" spans="1:13" x14ac:dyDescent="0.25">
      <c r="A74" s="81"/>
      <c r="B74" s="82"/>
      <c r="C74" s="82"/>
      <c r="D74" s="82"/>
      <c r="E74" s="82"/>
      <c r="F74" s="82"/>
      <c r="G74" s="82"/>
      <c r="H74" s="82"/>
      <c r="I74" s="82"/>
      <c r="J74" s="82"/>
    </row>
    <row r="75" spans="1:13" x14ac:dyDescent="0.25">
      <c r="A75" s="116" t="s">
        <v>280</v>
      </c>
      <c r="B75" s="107"/>
      <c r="C75" s="107"/>
      <c r="D75" s="107"/>
      <c r="E75" s="107"/>
      <c r="F75" s="107"/>
      <c r="G75" s="107"/>
      <c r="H75" s="107"/>
      <c r="I75" s="107"/>
      <c r="J75" s="108"/>
    </row>
    <row r="76" spans="1:13" x14ac:dyDescent="0.25">
      <c r="A76" s="128" t="str">
        <f>A19</f>
        <v>ORIGEM DOS RECURSOS (1): Municipal</v>
      </c>
      <c r="B76" s="107"/>
      <c r="C76" s="107"/>
      <c r="D76" s="107"/>
      <c r="E76" s="107"/>
      <c r="F76" s="107"/>
      <c r="G76" s="107"/>
      <c r="H76" s="107"/>
      <c r="I76" s="107"/>
      <c r="J76" s="108"/>
    </row>
    <row r="77" spans="1:13" ht="72.75" x14ac:dyDescent="0.25">
      <c r="A77" s="129" t="s">
        <v>281</v>
      </c>
      <c r="B77" s="108"/>
      <c r="C77" s="130" t="s">
        <v>282</v>
      </c>
      <c r="D77" s="131"/>
      <c r="E77" s="129" t="s">
        <v>283</v>
      </c>
      <c r="F77" s="108"/>
      <c r="G77" s="129" t="s">
        <v>284</v>
      </c>
      <c r="H77" s="108"/>
      <c r="I77" s="83" t="s">
        <v>285</v>
      </c>
      <c r="J77" s="83" t="s">
        <v>286</v>
      </c>
    </row>
    <row r="78" spans="1:13" x14ac:dyDescent="0.25">
      <c r="A78" s="121" t="s">
        <v>287</v>
      </c>
      <c r="B78" s="121"/>
      <c r="C78" s="122">
        <v>11327.47</v>
      </c>
      <c r="D78" s="114"/>
      <c r="E78" s="112">
        <v>21412.53</v>
      </c>
      <c r="F78" s="114"/>
      <c r="G78" s="112">
        <v>41.85</v>
      </c>
      <c r="H78" s="114"/>
      <c r="I78" s="84">
        <f t="shared" ref="I78:I83" si="0">+E78+G78</f>
        <v>21454.379999999997</v>
      </c>
      <c r="J78" s="84">
        <f>11327.47-41.85</f>
        <v>11285.619999999999</v>
      </c>
      <c r="M78" s="44"/>
    </row>
    <row r="79" spans="1:13" x14ac:dyDescent="0.25">
      <c r="A79" s="125" t="s">
        <v>288</v>
      </c>
      <c r="B79" s="125"/>
      <c r="C79" s="122">
        <v>1306.81</v>
      </c>
      <c r="D79" s="114"/>
      <c r="E79" s="112">
        <v>9709.5300000000007</v>
      </c>
      <c r="F79" s="114"/>
      <c r="G79" s="112">
        <v>0</v>
      </c>
      <c r="H79" s="114"/>
      <c r="I79" s="84">
        <f t="shared" si="0"/>
        <v>9709.5300000000007</v>
      </c>
      <c r="J79" s="84">
        <v>1306.81</v>
      </c>
    </row>
    <row r="80" spans="1:13" x14ac:dyDescent="0.25">
      <c r="A80" s="126" t="s">
        <v>289</v>
      </c>
      <c r="B80" s="127"/>
      <c r="C80" s="122">
        <v>125473.92</v>
      </c>
      <c r="D80" s="114"/>
      <c r="E80" s="112">
        <v>36265.32</v>
      </c>
      <c r="F80" s="114"/>
      <c r="G80" s="112">
        <v>0</v>
      </c>
      <c r="H80" s="114"/>
      <c r="I80" s="84">
        <f t="shared" si="0"/>
        <v>36265.32</v>
      </c>
      <c r="J80" s="84">
        <f>99062.02+125473.92</f>
        <v>224535.94</v>
      </c>
      <c r="M80" s="44"/>
    </row>
    <row r="81" spans="1:13" x14ac:dyDescent="0.25">
      <c r="A81" s="121" t="s">
        <v>290</v>
      </c>
      <c r="B81" s="121"/>
      <c r="C81" s="122">
        <v>0</v>
      </c>
      <c r="D81" s="114"/>
      <c r="E81" s="112">
        <v>8918.16</v>
      </c>
      <c r="F81" s="114"/>
      <c r="G81" s="112">
        <v>0</v>
      </c>
      <c r="H81" s="114"/>
      <c r="I81" s="84">
        <f t="shared" si="0"/>
        <v>8918.16</v>
      </c>
      <c r="J81" s="84">
        <v>1852.95</v>
      </c>
      <c r="M81" s="44"/>
    </row>
    <row r="82" spans="1:13" x14ac:dyDescent="0.25">
      <c r="A82" s="121" t="s">
        <v>291</v>
      </c>
      <c r="B82" s="121"/>
      <c r="C82" s="122">
        <v>0</v>
      </c>
      <c r="D82" s="114"/>
      <c r="E82" s="112">
        <f>25371-16970.94</f>
        <v>8400.0600000000013</v>
      </c>
      <c r="F82" s="114"/>
      <c r="G82" s="112">
        <v>0</v>
      </c>
      <c r="H82" s="114"/>
      <c r="I82" s="84">
        <f t="shared" si="0"/>
        <v>8400.0600000000013</v>
      </c>
      <c r="J82" s="84">
        <v>0</v>
      </c>
    </row>
    <row r="83" spans="1:13" x14ac:dyDescent="0.25">
      <c r="A83" s="121" t="s">
        <v>292</v>
      </c>
      <c r="B83" s="121"/>
      <c r="C83" s="122">
        <v>0</v>
      </c>
      <c r="D83" s="114"/>
      <c r="E83" s="112">
        <v>8273.01</v>
      </c>
      <c r="F83" s="114"/>
      <c r="G83" s="112">
        <v>0</v>
      </c>
      <c r="H83" s="114"/>
      <c r="I83" s="84">
        <f t="shared" si="0"/>
        <v>8273.01</v>
      </c>
      <c r="J83" s="84">
        <v>1019.71</v>
      </c>
      <c r="M83" s="44"/>
    </row>
    <row r="84" spans="1:13" x14ac:dyDescent="0.25">
      <c r="A84" s="123" t="s">
        <v>47</v>
      </c>
      <c r="B84" s="124"/>
      <c r="C84" s="122">
        <f>SUM(C78:D83)</f>
        <v>138108.20000000001</v>
      </c>
      <c r="D84" s="114"/>
      <c r="E84" s="112">
        <f>SUM(E78:F83)</f>
        <v>92978.61</v>
      </c>
      <c r="F84" s="114"/>
      <c r="G84" s="112">
        <f>SUM(G78:H83)</f>
        <v>41.85</v>
      </c>
      <c r="H84" s="114"/>
      <c r="I84" s="84">
        <f>SUM(I78:I83)</f>
        <v>93020.459999999992</v>
      </c>
      <c r="J84" s="84">
        <f>SUM(J78:J83)</f>
        <v>240001.03</v>
      </c>
    </row>
    <row r="85" spans="1:13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3" x14ac:dyDescent="0.25">
      <c r="A86" s="118" t="s">
        <v>293</v>
      </c>
      <c r="B86" s="115"/>
      <c r="C86" s="115"/>
      <c r="D86" s="115"/>
      <c r="E86" s="115"/>
      <c r="F86" s="115"/>
      <c r="G86" s="115"/>
      <c r="H86" s="115"/>
      <c r="I86" s="115"/>
      <c r="J86" s="115"/>
    </row>
    <row r="87" spans="1:13" x14ac:dyDescent="0.25">
      <c r="A87" s="118" t="s">
        <v>294</v>
      </c>
      <c r="B87" s="115"/>
      <c r="C87" s="115"/>
      <c r="D87" s="115"/>
      <c r="E87" s="115"/>
      <c r="F87" s="115"/>
      <c r="G87" s="115"/>
      <c r="H87" s="115"/>
      <c r="I87" s="115"/>
      <c r="J87" s="115"/>
    </row>
    <row r="88" spans="1:13" x14ac:dyDescent="0.25">
      <c r="A88" s="118" t="s">
        <v>295</v>
      </c>
      <c r="B88" s="115"/>
      <c r="C88" s="115"/>
      <c r="D88" s="115"/>
      <c r="E88" s="115"/>
      <c r="F88" s="115"/>
      <c r="G88" s="115"/>
      <c r="H88" s="115"/>
      <c r="I88" s="115"/>
      <c r="J88" s="115"/>
    </row>
    <row r="89" spans="1:13" x14ac:dyDescent="0.25">
      <c r="A89" s="118" t="s">
        <v>296</v>
      </c>
      <c r="B89" s="115"/>
      <c r="C89" s="115"/>
      <c r="D89" s="115"/>
      <c r="E89" s="115"/>
      <c r="F89" s="115"/>
      <c r="G89" s="115"/>
      <c r="H89" s="115"/>
      <c r="I89" s="115"/>
      <c r="J89" s="115"/>
    </row>
    <row r="90" spans="1:13" ht="23.25" customHeight="1" x14ac:dyDescent="0.25">
      <c r="A90" s="119" t="s">
        <v>297</v>
      </c>
      <c r="B90" s="120"/>
      <c r="C90" s="120"/>
      <c r="D90" s="120"/>
      <c r="E90" s="120"/>
      <c r="F90" s="120"/>
      <c r="G90" s="120"/>
      <c r="H90" s="120"/>
      <c r="I90" s="120"/>
      <c r="J90" s="120"/>
    </row>
    <row r="91" spans="1:13" x14ac:dyDescent="0.25">
      <c r="A91" s="118" t="s">
        <v>298</v>
      </c>
      <c r="B91" s="115"/>
      <c r="C91" s="115"/>
      <c r="D91" s="115"/>
      <c r="E91" s="115"/>
      <c r="F91" s="115"/>
      <c r="G91" s="115"/>
      <c r="H91" s="115"/>
      <c r="I91" s="115"/>
      <c r="J91" s="115"/>
    </row>
    <row r="92" spans="1:13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3" x14ac:dyDescent="0.25">
      <c r="A93" s="116" t="s">
        <v>299</v>
      </c>
      <c r="B93" s="107"/>
      <c r="C93" s="107"/>
      <c r="D93" s="107"/>
      <c r="E93" s="107"/>
      <c r="F93" s="107"/>
      <c r="G93" s="107"/>
      <c r="H93" s="107"/>
      <c r="I93" s="107"/>
      <c r="J93" s="108"/>
    </row>
    <row r="94" spans="1:13" x14ac:dyDescent="0.25">
      <c r="A94" s="106" t="s">
        <v>300</v>
      </c>
      <c r="B94" s="107"/>
      <c r="C94" s="107"/>
      <c r="D94" s="107"/>
      <c r="E94" s="107"/>
      <c r="F94" s="107"/>
      <c r="G94" s="108"/>
      <c r="H94" s="109">
        <f>I42</f>
        <v>113256.24</v>
      </c>
      <c r="I94" s="110"/>
      <c r="J94" s="111"/>
    </row>
    <row r="95" spans="1:13" x14ac:dyDescent="0.25">
      <c r="A95" s="106" t="s">
        <v>301</v>
      </c>
      <c r="B95" s="107"/>
      <c r="C95" s="107"/>
      <c r="D95" s="107"/>
      <c r="E95" s="107"/>
      <c r="F95" s="107"/>
      <c r="G95" s="108"/>
      <c r="H95" s="117">
        <f>I84</f>
        <v>93020.459999999992</v>
      </c>
      <c r="I95" s="110"/>
      <c r="J95" s="111"/>
    </row>
    <row r="96" spans="1:13" x14ac:dyDescent="0.25">
      <c r="A96" s="106" t="s">
        <v>302</v>
      </c>
      <c r="B96" s="107"/>
      <c r="C96" s="107"/>
      <c r="D96" s="107"/>
      <c r="E96" s="107"/>
      <c r="F96" s="107"/>
      <c r="G96" s="108"/>
      <c r="H96" s="109">
        <f>I40-H95-I41</f>
        <v>20235.780000000013</v>
      </c>
      <c r="I96" s="110"/>
      <c r="J96" s="111"/>
    </row>
    <row r="97" spans="1:10" x14ac:dyDescent="0.25">
      <c r="A97" s="106" t="s">
        <v>303</v>
      </c>
      <c r="B97" s="107"/>
      <c r="C97" s="107"/>
      <c r="D97" s="107"/>
      <c r="E97" s="107"/>
      <c r="F97" s="107"/>
      <c r="G97" s="108"/>
      <c r="H97" s="112">
        <v>0</v>
      </c>
      <c r="I97" s="113"/>
      <c r="J97" s="114"/>
    </row>
    <row r="98" spans="1:10" x14ac:dyDescent="0.25">
      <c r="A98" s="106" t="s">
        <v>304</v>
      </c>
      <c r="B98" s="107"/>
      <c r="C98" s="107"/>
      <c r="D98" s="107"/>
      <c r="E98" s="107"/>
      <c r="F98" s="107"/>
      <c r="G98" s="108"/>
      <c r="H98" s="109">
        <f>H96-H97</f>
        <v>20235.780000000013</v>
      </c>
      <c r="I98" s="110"/>
      <c r="J98" s="111"/>
    </row>
    <row r="99" spans="1:10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x14ac:dyDescent="0.25">
      <c r="A100" s="91" t="s">
        <v>305</v>
      </c>
      <c r="B100" s="92"/>
      <c r="C100" s="92"/>
      <c r="D100" s="92"/>
      <c r="E100" s="92"/>
      <c r="F100" s="92"/>
      <c r="G100" s="92"/>
      <c r="H100" s="92"/>
      <c r="I100" s="92"/>
      <c r="J100" s="93"/>
    </row>
    <row r="101" spans="1:10" ht="12" customHeight="1" x14ac:dyDescent="0.25">
      <c r="A101" s="94"/>
      <c r="B101" s="95"/>
      <c r="C101" s="95"/>
      <c r="D101" s="95"/>
      <c r="E101" s="95"/>
      <c r="F101" s="95"/>
      <c r="G101" s="95"/>
      <c r="H101" s="95"/>
      <c r="I101" s="95"/>
      <c r="J101" s="96"/>
    </row>
    <row r="102" spans="1:10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x14ac:dyDescent="0.25">
      <c r="A103" s="85"/>
      <c r="B103" s="85" t="s">
        <v>309</v>
      </c>
      <c r="C103" s="85"/>
      <c r="D103" s="85"/>
      <c r="E103" s="85"/>
      <c r="F103" s="85"/>
      <c r="G103" s="85"/>
      <c r="H103" s="85"/>
      <c r="I103" s="85"/>
      <c r="J103" s="79"/>
    </row>
    <row r="104" spans="1:10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79"/>
    </row>
    <row r="105" spans="1:10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79"/>
    </row>
    <row r="106" spans="1:10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79"/>
    </row>
    <row r="107" spans="1:10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79"/>
    </row>
    <row r="108" spans="1:10" x14ac:dyDescent="0.25">
      <c r="A108" s="85"/>
      <c r="B108" s="86" t="s">
        <v>48</v>
      </c>
      <c r="C108" s="85"/>
      <c r="D108" s="85"/>
      <c r="E108" s="85"/>
      <c r="F108" s="85"/>
      <c r="G108" s="85"/>
      <c r="H108" s="40" t="s">
        <v>49</v>
      </c>
      <c r="J108" s="33"/>
    </row>
    <row r="109" spans="1:10" x14ac:dyDescent="0.25">
      <c r="A109" s="85"/>
      <c r="B109" s="85" t="s">
        <v>50</v>
      </c>
      <c r="C109" s="85"/>
      <c r="D109" s="85"/>
      <c r="E109" s="85"/>
      <c r="F109" s="85"/>
      <c r="G109" s="85"/>
      <c r="H109" s="42" t="s">
        <v>51</v>
      </c>
      <c r="J109" s="33"/>
    </row>
    <row r="110" spans="1:10" x14ac:dyDescent="0.25">
      <c r="B110" s="87" t="s">
        <v>52</v>
      </c>
      <c r="H110" s="42" t="s">
        <v>53</v>
      </c>
      <c r="J110" s="33"/>
    </row>
  </sheetData>
  <mergeCells count="159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9:D29"/>
    <mergeCell ref="E29:F29"/>
    <mergeCell ref="G29:H29"/>
    <mergeCell ref="I29:J29"/>
    <mergeCell ref="A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100:J101"/>
    <mergeCell ref="A28:D28"/>
    <mergeCell ref="E28:F28"/>
    <mergeCell ref="G28:H28"/>
    <mergeCell ref="I28:J28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"/>
  <sheetViews>
    <sheetView topLeftCell="A142" workbookViewId="0">
      <selection activeCell="B162" sqref="B162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bestFit="1" customWidth="1"/>
    <col min="4" max="4" width="10.42578125" customWidth="1"/>
    <col min="5" max="5" width="11.28515625" customWidth="1"/>
  </cols>
  <sheetData>
    <row r="1" spans="1:5" x14ac:dyDescent="0.25">
      <c r="A1" s="1" t="s">
        <v>0</v>
      </c>
      <c r="B1" s="2"/>
      <c r="C1" s="1"/>
      <c r="D1" s="3"/>
      <c r="E1" s="4"/>
    </row>
    <row r="2" spans="1:5" x14ac:dyDescent="0.25">
      <c r="A2" s="5"/>
      <c r="B2" s="6"/>
      <c r="C2" s="7"/>
      <c r="D2" s="8"/>
      <c r="E2" s="4"/>
    </row>
    <row r="3" spans="1:5" x14ac:dyDescent="0.25">
      <c r="A3" s="1" t="s">
        <v>156</v>
      </c>
      <c r="B3" s="2"/>
      <c r="C3" s="1"/>
      <c r="D3" s="3"/>
      <c r="E3" s="4"/>
    </row>
    <row r="4" spans="1:5" x14ac:dyDescent="0.25">
      <c r="A4" s="1" t="s">
        <v>1</v>
      </c>
      <c r="B4" s="2"/>
      <c r="C4" s="1"/>
      <c r="D4" s="3"/>
      <c r="E4" s="4"/>
    </row>
    <row r="5" spans="1:5" x14ac:dyDescent="0.25">
      <c r="A5" s="5"/>
      <c r="B5" s="6"/>
      <c r="C5" s="7"/>
      <c r="D5" s="8"/>
      <c r="E5" s="4"/>
    </row>
    <row r="6" spans="1:5" x14ac:dyDescent="0.25">
      <c r="A6" s="9" t="s">
        <v>2</v>
      </c>
      <c r="B6" s="10"/>
      <c r="C6" s="7"/>
      <c r="D6" s="8"/>
      <c r="E6" s="11" t="s">
        <v>3</v>
      </c>
    </row>
    <row r="7" spans="1:5" x14ac:dyDescent="0.25">
      <c r="A7" s="9" t="s">
        <v>4</v>
      </c>
      <c r="B7" s="6"/>
      <c r="C7" s="7"/>
      <c r="D7" s="8"/>
      <c r="E7" s="11" t="s">
        <v>5</v>
      </c>
    </row>
    <row r="8" spans="1:5" x14ac:dyDescent="0.25">
      <c r="A8" s="9" t="s">
        <v>6</v>
      </c>
      <c r="B8" s="6"/>
      <c r="C8" s="7"/>
      <c r="D8" s="8"/>
      <c r="E8" s="11" t="s">
        <v>7</v>
      </c>
    </row>
    <row r="9" spans="1:5" x14ac:dyDescent="0.25">
      <c r="A9" s="12" t="s">
        <v>8</v>
      </c>
      <c r="B9" s="6"/>
      <c r="C9" s="4"/>
      <c r="D9" s="8"/>
      <c r="E9" s="11" t="s">
        <v>9</v>
      </c>
    </row>
    <row r="10" spans="1:5" x14ac:dyDescent="0.25">
      <c r="A10" s="9" t="s">
        <v>163</v>
      </c>
      <c r="B10" s="10"/>
      <c r="C10" s="4"/>
      <c r="D10" s="8"/>
      <c r="E10" s="13" t="s">
        <v>10</v>
      </c>
    </row>
    <row r="11" spans="1:5" x14ac:dyDescent="0.25">
      <c r="A11" s="9" t="s">
        <v>11</v>
      </c>
      <c r="B11" s="10"/>
      <c r="C11" s="4"/>
      <c r="D11" s="8"/>
      <c r="E11" s="14" t="s">
        <v>12</v>
      </c>
    </row>
    <row r="12" spans="1:5" x14ac:dyDescent="0.25">
      <c r="A12" s="15" t="s">
        <v>13</v>
      </c>
      <c r="B12" s="16"/>
      <c r="C12" s="17"/>
      <c r="D12" s="18"/>
      <c r="E12" s="16"/>
    </row>
    <row r="13" spans="1:5" x14ac:dyDescent="0.25">
      <c r="A13" s="19" t="s">
        <v>14</v>
      </c>
      <c r="B13" s="20" t="s">
        <v>15</v>
      </c>
      <c r="C13" s="20" t="s">
        <v>16</v>
      </c>
      <c r="D13" s="21" t="s">
        <v>17</v>
      </c>
      <c r="E13" s="20" t="s">
        <v>18</v>
      </c>
    </row>
    <row r="14" spans="1:5" x14ac:dyDescent="0.25">
      <c r="A14" s="22"/>
      <c r="B14" s="23" t="s">
        <v>19</v>
      </c>
      <c r="C14" s="24"/>
      <c r="D14" s="24"/>
      <c r="E14" s="25">
        <v>118.67</v>
      </c>
    </row>
    <row r="15" spans="1:5" x14ac:dyDescent="0.25">
      <c r="A15" s="26">
        <v>44840</v>
      </c>
      <c r="B15" s="23" t="s">
        <v>157</v>
      </c>
      <c r="C15" s="24">
        <v>0</v>
      </c>
      <c r="D15" s="24">
        <v>110000</v>
      </c>
      <c r="E15" s="25">
        <f>E14+D15-C15</f>
        <v>110118.67</v>
      </c>
    </row>
    <row r="16" spans="1:5" x14ac:dyDescent="0.25">
      <c r="A16" s="26">
        <v>44840</v>
      </c>
      <c r="B16" s="23" t="s">
        <v>54</v>
      </c>
      <c r="C16" s="24">
        <v>3182.83</v>
      </c>
      <c r="D16" s="24">
        <v>0</v>
      </c>
      <c r="E16" s="25">
        <f t="shared" ref="E16:E79" si="0">E15+D16-C16</f>
        <v>106935.84</v>
      </c>
    </row>
    <row r="17" spans="1:5" x14ac:dyDescent="0.25">
      <c r="A17" s="26">
        <v>44840</v>
      </c>
      <c r="B17" s="23" t="s">
        <v>56</v>
      </c>
      <c r="C17" s="24">
        <v>246.13</v>
      </c>
      <c r="D17" s="24">
        <v>0</v>
      </c>
      <c r="E17" s="25">
        <f t="shared" si="0"/>
        <v>106689.70999999999</v>
      </c>
    </row>
    <row r="18" spans="1:5" x14ac:dyDescent="0.25">
      <c r="A18" s="26">
        <v>44840</v>
      </c>
      <c r="B18" s="45" t="s">
        <v>55</v>
      </c>
      <c r="C18" s="46">
        <v>3326.43</v>
      </c>
      <c r="D18" s="46">
        <v>0</v>
      </c>
      <c r="E18" s="25">
        <f t="shared" si="0"/>
        <v>103363.28</v>
      </c>
    </row>
    <row r="19" spans="1:5" x14ac:dyDescent="0.25">
      <c r="A19" s="26">
        <v>44840</v>
      </c>
      <c r="B19" s="23" t="s">
        <v>57</v>
      </c>
      <c r="C19" s="24">
        <v>1793.18</v>
      </c>
      <c r="D19" s="24">
        <v>0</v>
      </c>
      <c r="E19" s="25">
        <f t="shared" si="0"/>
        <v>101570.1</v>
      </c>
    </row>
    <row r="20" spans="1:5" x14ac:dyDescent="0.25">
      <c r="A20" s="26">
        <v>44840</v>
      </c>
      <c r="B20" s="45" t="s">
        <v>58</v>
      </c>
      <c r="C20" s="46">
        <v>805</v>
      </c>
      <c r="D20" s="46">
        <v>0</v>
      </c>
      <c r="E20" s="25">
        <f t="shared" si="0"/>
        <v>100765.1</v>
      </c>
    </row>
    <row r="21" spans="1:5" x14ac:dyDescent="0.25">
      <c r="A21" s="26">
        <v>44840</v>
      </c>
      <c r="B21" s="45" t="s">
        <v>61</v>
      </c>
      <c r="C21" s="24">
        <v>184.4</v>
      </c>
      <c r="D21" s="24">
        <v>0</v>
      </c>
      <c r="E21" s="25">
        <f t="shared" si="0"/>
        <v>100580.70000000001</v>
      </c>
    </row>
    <row r="22" spans="1:5" x14ac:dyDescent="0.25">
      <c r="A22" s="26">
        <v>44840</v>
      </c>
      <c r="B22" s="45" t="s">
        <v>60</v>
      </c>
      <c r="C22" s="24">
        <v>109.89</v>
      </c>
      <c r="D22" s="24">
        <v>0</v>
      </c>
      <c r="E22" s="25">
        <f t="shared" si="0"/>
        <v>100470.81000000001</v>
      </c>
    </row>
    <row r="23" spans="1:5" x14ac:dyDescent="0.25">
      <c r="A23" s="26">
        <v>44840</v>
      </c>
      <c r="B23" s="23" t="s">
        <v>59</v>
      </c>
      <c r="C23" s="24">
        <v>1615</v>
      </c>
      <c r="D23" s="24">
        <v>0</v>
      </c>
      <c r="E23" s="25">
        <f t="shared" si="0"/>
        <v>98855.810000000012</v>
      </c>
    </row>
    <row r="24" spans="1:5" x14ac:dyDescent="0.25">
      <c r="A24" s="26">
        <v>44840</v>
      </c>
      <c r="B24" s="45" t="s">
        <v>63</v>
      </c>
      <c r="C24" s="46">
        <v>4914.37</v>
      </c>
      <c r="D24" s="24">
        <v>0</v>
      </c>
      <c r="E24" s="25">
        <f t="shared" si="0"/>
        <v>93941.440000000017</v>
      </c>
    </row>
    <row r="25" spans="1:5" x14ac:dyDescent="0.25">
      <c r="A25" s="26">
        <v>44840</v>
      </c>
      <c r="B25" s="45" t="s">
        <v>62</v>
      </c>
      <c r="C25" s="46">
        <v>1155.55</v>
      </c>
      <c r="D25" s="24">
        <v>0</v>
      </c>
      <c r="E25" s="25">
        <f t="shared" si="0"/>
        <v>92785.890000000014</v>
      </c>
    </row>
    <row r="26" spans="1:5" x14ac:dyDescent="0.25">
      <c r="A26" s="26">
        <v>44840</v>
      </c>
      <c r="B26" s="45" t="s">
        <v>102</v>
      </c>
      <c r="C26" s="46">
        <v>20.65</v>
      </c>
      <c r="D26" s="24">
        <v>0</v>
      </c>
      <c r="E26" s="25">
        <f t="shared" si="0"/>
        <v>92765.24000000002</v>
      </c>
    </row>
    <row r="27" spans="1:5" x14ac:dyDescent="0.25">
      <c r="A27" s="26">
        <v>44840</v>
      </c>
      <c r="B27" s="45" t="s">
        <v>64</v>
      </c>
      <c r="C27" s="46">
        <v>619.1</v>
      </c>
      <c r="D27" s="24">
        <v>0</v>
      </c>
      <c r="E27" s="25">
        <f t="shared" si="0"/>
        <v>92146.140000000014</v>
      </c>
    </row>
    <row r="28" spans="1:5" x14ac:dyDescent="0.25">
      <c r="A28" s="26">
        <v>44840</v>
      </c>
      <c r="B28" s="45" t="s">
        <v>66</v>
      </c>
      <c r="C28" s="46">
        <v>77.900000000000006</v>
      </c>
      <c r="D28" s="24">
        <v>0</v>
      </c>
      <c r="E28" s="25">
        <f t="shared" si="0"/>
        <v>92068.24000000002</v>
      </c>
    </row>
    <row r="29" spans="1:5" x14ac:dyDescent="0.25">
      <c r="A29" s="26">
        <v>44840</v>
      </c>
      <c r="B29" s="45" t="s">
        <v>65</v>
      </c>
      <c r="C29" s="46">
        <v>534.66</v>
      </c>
      <c r="D29" s="24">
        <v>0</v>
      </c>
      <c r="E29" s="25">
        <f t="shared" si="0"/>
        <v>91533.580000000016</v>
      </c>
    </row>
    <row r="30" spans="1:5" x14ac:dyDescent="0.25">
      <c r="A30" s="26">
        <v>44840</v>
      </c>
      <c r="B30" s="45" t="s">
        <v>68</v>
      </c>
      <c r="C30" s="46">
        <v>253.9</v>
      </c>
      <c r="D30" s="24">
        <v>0</v>
      </c>
      <c r="E30" s="25">
        <f t="shared" si="0"/>
        <v>91279.680000000022</v>
      </c>
    </row>
    <row r="31" spans="1:5" x14ac:dyDescent="0.25">
      <c r="A31" s="26">
        <v>44840</v>
      </c>
      <c r="B31" s="45" t="s">
        <v>67</v>
      </c>
      <c r="C31" s="46">
        <v>1780.9</v>
      </c>
      <c r="D31" s="24">
        <v>0</v>
      </c>
      <c r="E31" s="25">
        <f t="shared" si="0"/>
        <v>89498.780000000028</v>
      </c>
    </row>
    <row r="32" spans="1:5" x14ac:dyDescent="0.25">
      <c r="A32" s="26">
        <v>44840</v>
      </c>
      <c r="B32" s="45" t="s">
        <v>69</v>
      </c>
      <c r="C32" s="46">
        <v>1767.88</v>
      </c>
      <c r="D32" s="24">
        <v>0</v>
      </c>
      <c r="E32" s="25">
        <f t="shared" si="0"/>
        <v>87730.900000000023</v>
      </c>
    </row>
    <row r="33" spans="1:5" x14ac:dyDescent="0.25">
      <c r="A33" s="26">
        <v>44840</v>
      </c>
      <c r="B33" s="45" t="s">
        <v>70</v>
      </c>
      <c r="C33" s="46">
        <v>306.13</v>
      </c>
      <c r="D33" s="24">
        <v>0</v>
      </c>
      <c r="E33" s="25">
        <f t="shared" si="0"/>
        <v>87424.770000000019</v>
      </c>
    </row>
    <row r="34" spans="1:5" x14ac:dyDescent="0.25">
      <c r="A34" s="26">
        <v>44840</v>
      </c>
      <c r="B34" s="45" t="s">
        <v>72</v>
      </c>
      <c r="C34" s="46">
        <v>1760.72</v>
      </c>
      <c r="D34" s="24">
        <v>0</v>
      </c>
      <c r="E34" s="25">
        <f t="shared" si="0"/>
        <v>85664.050000000017</v>
      </c>
    </row>
    <row r="35" spans="1:5" x14ac:dyDescent="0.25">
      <c r="A35" s="26">
        <v>44840</v>
      </c>
      <c r="B35" s="45" t="s">
        <v>73</v>
      </c>
      <c r="C35" s="46">
        <v>3093.26</v>
      </c>
      <c r="D35" s="24">
        <v>0</v>
      </c>
      <c r="E35" s="25">
        <f t="shared" si="0"/>
        <v>82570.790000000023</v>
      </c>
    </row>
    <row r="36" spans="1:5" x14ac:dyDescent="0.25">
      <c r="A36" s="26">
        <v>44840</v>
      </c>
      <c r="B36" s="45" t="s">
        <v>74</v>
      </c>
      <c r="C36" s="46">
        <v>2226</v>
      </c>
      <c r="D36" s="24">
        <v>0</v>
      </c>
      <c r="E36" s="25">
        <f t="shared" si="0"/>
        <v>80344.790000000023</v>
      </c>
    </row>
    <row r="37" spans="1:5" x14ac:dyDescent="0.25">
      <c r="A37" s="26">
        <v>44840</v>
      </c>
      <c r="B37" s="45" t="s">
        <v>71</v>
      </c>
      <c r="C37" s="46">
        <v>550</v>
      </c>
      <c r="D37" s="24">
        <v>0</v>
      </c>
      <c r="E37" s="25">
        <f t="shared" si="0"/>
        <v>79794.790000000023</v>
      </c>
    </row>
    <row r="38" spans="1:5" x14ac:dyDescent="0.25">
      <c r="A38" s="26">
        <v>44840</v>
      </c>
      <c r="B38" s="45" t="s">
        <v>76</v>
      </c>
      <c r="C38" s="46">
        <v>403.75</v>
      </c>
      <c r="D38" s="24">
        <v>0</v>
      </c>
      <c r="E38" s="25">
        <f t="shared" si="0"/>
        <v>79391.040000000023</v>
      </c>
    </row>
    <row r="39" spans="1:5" x14ac:dyDescent="0.25">
      <c r="A39" s="26">
        <v>44840</v>
      </c>
      <c r="B39" s="45" t="s">
        <v>75</v>
      </c>
      <c r="C39" s="46">
        <v>770.08</v>
      </c>
      <c r="D39" s="24">
        <v>0</v>
      </c>
      <c r="E39" s="25">
        <f t="shared" si="0"/>
        <v>78620.960000000021</v>
      </c>
    </row>
    <row r="40" spans="1:5" x14ac:dyDescent="0.25">
      <c r="A40" s="26">
        <v>44840</v>
      </c>
      <c r="B40" s="45" t="s">
        <v>77</v>
      </c>
      <c r="C40" s="46">
        <v>106.5</v>
      </c>
      <c r="D40" s="24">
        <v>0</v>
      </c>
      <c r="E40" s="25">
        <f t="shared" si="0"/>
        <v>78514.460000000021</v>
      </c>
    </row>
    <row r="41" spans="1:5" x14ac:dyDescent="0.25">
      <c r="A41" s="26">
        <v>44840</v>
      </c>
      <c r="B41" s="45" t="s">
        <v>79</v>
      </c>
      <c r="C41" s="46">
        <v>139.22999999999999</v>
      </c>
      <c r="D41" s="24">
        <v>0</v>
      </c>
      <c r="E41" s="25">
        <f t="shared" si="0"/>
        <v>78375.230000000025</v>
      </c>
    </row>
    <row r="42" spans="1:5" x14ac:dyDescent="0.25">
      <c r="A42" s="26">
        <v>44840</v>
      </c>
      <c r="B42" s="45" t="s">
        <v>80</v>
      </c>
      <c r="C42" s="46">
        <v>1615</v>
      </c>
      <c r="D42" s="24">
        <v>0</v>
      </c>
      <c r="E42" s="25">
        <f t="shared" si="0"/>
        <v>76760.230000000025</v>
      </c>
    </row>
    <row r="43" spans="1:5" x14ac:dyDescent="0.25">
      <c r="A43" s="26">
        <v>44840</v>
      </c>
      <c r="B43" s="45" t="s">
        <v>78</v>
      </c>
      <c r="C43" s="46">
        <v>500</v>
      </c>
      <c r="D43" s="24">
        <v>0</v>
      </c>
      <c r="E43" s="25">
        <f t="shared" si="0"/>
        <v>76260.230000000025</v>
      </c>
    </row>
    <row r="44" spans="1:5" x14ac:dyDescent="0.25">
      <c r="A44" s="26">
        <v>44840</v>
      </c>
      <c r="B44" s="45" t="s">
        <v>84</v>
      </c>
      <c r="C44" s="46">
        <v>577.89</v>
      </c>
      <c r="D44" s="46">
        <v>0</v>
      </c>
      <c r="E44" s="25">
        <f t="shared" si="0"/>
        <v>75682.340000000026</v>
      </c>
    </row>
    <row r="45" spans="1:5" x14ac:dyDescent="0.25">
      <c r="A45" s="26">
        <v>44840</v>
      </c>
      <c r="B45" s="45" t="s">
        <v>81</v>
      </c>
      <c r="C45" s="46">
        <v>922</v>
      </c>
      <c r="D45" s="24">
        <v>0</v>
      </c>
      <c r="E45" s="25">
        <f t="shared" si="0"/>
        <v>74760.340000000026</v>
      </c>
    </row>
    <row r="46" spans="1:5" x14ac:dyDescent="0.25">
      <c r="A46" s="26">
        <v>44840</v>
      </c>
      <c r="B46" s="45" t="s">
        <v>82</v>
      </c>
      <c r="C46" s="46">
        <v>329.37</v>
      </c>
      <c r="D46" s="46">
        <v>0</v>
      </c>
      <c r="E46" s="25">
        <f t="shared" si="0"/>
        <v>74430.97000000003</v>
      </c>
    </row>
    <row r="47" spans="1:5" x14ac:dyDescent="0.25">
      <c r="A47" s="26">
        <v>44840</v>
      </c>
      <c r="B47" s="45" t="s">
        <v>83</v>
      </c>
      <c r="C47" s="46">
        <v>73.17</v>
      </c>
      <c r="D47" s="46">
        <v>0</v>
      </c>
      <c r="E47" s="25">
        <f t="shared" si="0"/>
        <v>74357.800000000032</v>
      </c>
    </row>
    <row r="48" spans="1:5" x14ac:dyDescent="0.25">
      <c r="A48" s="26">
        <v>44840</v>
      </c>
      <c r="B48" s="45" t="s">
        <v>85</v>
      </c>
      <c r="C48" s="46">
        <v>1657.65</v>
      </c>
      <c r="D48" s="46">
        <v>0</v>
      </c>
      <c r="E48" s="25">
        <f t="shared" si="0"/>
        <v>72700.150000000038</v>
      </c>
    </row>
    <row r="49" spans="1:5" x14ac:dyDescent="0.25">
      <c r="A49" s="26">
        <v>44840</v>
      </c>
      <c r="B49" s="45" t="s">
        <v>86</v>
      </c>
      <c r="C49" s="46">
        <v>166.6</v>
      </c>
      <c r="D49" s="46">
        <v>0</v>
      </c>
      <c r="E49" s="25">
        <f t="shared" si="0"/>
        <v>72533.550000000032</v>
      </c>
    </row>
    <row r="50" spans="1:5" x14ac:dyDescent="0.25">
      <c r="A50" s="26">
        <v>44840</v>
      </c>
      <c r="B50" s="45" t="s">
        <v>89</v>
      </c>
      <c r="C50" s="46">
        <v>79.98</v>
      </c>
      <c r="D50" s="46">
        <v>0</v>
      </c>
      <c r="E50" s="25">
        <f t="shared" si="0"/>
        <v>72453.570000000036</v>
      </c>
    </row>
    <row r="51" spans="1:5" x14ac:dyDescent="0.25">
      <c r="A51" s="26">
        <v>44840</v>
      </c>
      <c r="B51" s="45" t="s">
        <v>87</v>
      </c>
      <c r="C51" s="46">
        <v>890.98</v>
      </c>
      <c r="D51" s="46">
        <v>0</v>
      </c>
      <c r="E51" s="25">
        <f t="shared" si="0"/>
        <v>71562.59000000004</v>
      </c>
    </row>
    <row r="52" spans="1:5" x14ac:dyDescent="0.25">
      <c r="A52" s="26">
        <v>44840</v>
      </c>
      <c r="B52" s="45" t="s">
        <v>88</v>
      </c>
      <c r="C52" s="46">
        <v>23.99</v>
      </c>
      <c r="D52" s="46">
        <v>0</v>
      </c>
      <c r="E52" s="25">
        <f t="shared" si="0"/>
        <v>71538.600000000035</v>
      </c>
    </row>
    <row r="53" spans="1:5" x14ac:dyDescent="0.25">
      <c r="A53" s="26">
        <v>44840</v>
      </c>
      <c r="B53" s="45" t="s">
        <v>92</v>
      </c>
      <c r="C53" s="46">
        <v>140.63999999999999</v>
      </c>
      <c r="D53" s="46">
        <v>0</v>
      </c>
      <c r="E53" s="25">
        <f t="shared" si="0"/>
        <v>71397.960000000036</v>
      </c>
    </row>
    <row r="54" spans="1:5" x14ac:dyDescent="0.25">
      <c r="A54" s="26">
        <v>44840</v>
      </c>
      <c r="B54" s="45" t="s">
        <v>91</v>
      </c>
      <c r="C54" s="46">
        <v>90.77</v>
      </c>
      <c r="D54" s="46">
        <v>0</v>
      </c>
      <c r="E54" s="25">
        <f t="shared" si="0"/>
        <v>71307.190000000031</v>
      </c>
    </row>
    <row r="55" spans="1:5" x14ac:dyDescent="0.25">
      <c r="A55" s="26">
        <v>44840</v>
      </c>
      <c r="B55" s="45" t="s">
        <v>93</v>
      </c>
      <c r="C55" s="46">
        <v>109.89</v>
      </c>
      <c r="D55" s="46">
        <v>0</v>
      </c>
      <c r="E55" s="25">
        <f t="shared" si="0"/>
        <v>71197.300000000032</v>
      </c>
    </row>
    <row r="56" spans="1:5" x14ac:dyDescent="0.25">
      <c r="A56" s="26">
        <v>44840</v>
      </c>
      <c r="B56" s="45" t="s">
        <v>90</v>
      </c>
      <c r="C56" s="46">
        <v>199.95</v>
      </c>
      <c r="D56" s="46">
        <v>0</v>
      </c>
      <c r="E56" s="25">
        <f t="shared" si="0"/>
        <v>70997.350000000035</v>
      </c>
    </row>
    <row r="57" spans="1:5" x14ac:dyDescent="0.25">
      <c r="A57" s="26">
        <v>44840</v>
      </c>
      <c r="B57" s="45" t="s">
        <v>94</v>
      </c>
      <c r="C57" s="46">
        <v>168.86</v>
      </c>
      <c r="D57" s="46">
        <v>0</v>
      </c>
      <c r="E57" s="25">
        <f t="shared" si="0"/>
        <v>70828.490000000034</v>
      </c>
    </row>
    <row r="58" spans="1:5" x14ac:dyDescent="0.25">
      <c r="A58" s="26">
        <v>44840</v>
      </c>
      <c r="B58" s="45" t="s">
        <v>96</v>
      </c>
      <c r="C58" s="46">
        <v>162.22999999999999</v>
      </c>
      <c r="D58" s="46">
        <v>0</v>
      </c>
      <c r="E58" s="25">
        <f t="shared" si="0"/>
        <v>70666.260000000038</v>
      </c>
    </row>
    <row r="59" spans="1:5" x14ac:dyDescent="0.25">
      <c r="A59" s="26">
        <v>44840</v>
      </c>
      <c r="B59" s="45" t="s">
        <v>95</v>
      </c>
      <c r="C59" s="46">
        <v>148.52000000000001</v>
      </c>
      <c r="D59" s="46">
        <v>0</v>
      </c>
      <c r="E59" s="25">
        <f t="shared" si="0"/>
        <v>70517.740000000034</v>
      </c>
    </row>
    <row r="60" spans="1:5" x14ac:dyDescent="0.25">
      <c r="A60" s="26">
        <v>44840</v>
      </c>
      <c r="B60" s="45" t="s">
        <v>97</v>
      </c>
      <c r="C60" s="46">
        <v>515.1</v>
      </c>
      <c r="D60" s="46">
        <v>0</v>
      </c>
      <c r="E60" s="25">
        <f t="shared" si="0"/>
        <v>70002.640000000029</v>
      </c>
    </row>
    <row r="61" spans="1:5" x14ac:dyDescent="0.25">
      <c r="A61" s="26">
        <v>44840</v>
      </c>
      <c r="B61" s="45" t="s">
        <v>99</v>
      </c>
      <c r="C61" s="46">
        <v>203.9</v>
      </c>
      <c r="D61" s="46">
        <v>0</v>
      </c>
      <c r="E61" s="25">
        <f t="shared" si="0"/>
        <v>69798.740000000034</v>
      </c>
    </row>
    <row r="62" spans="1:5" x14ac:dyDescent="0.25">
      <c r="A62" s="26">
        <v>44840</v>
      </c>
      <c r="B62" s="45" t="s">
        <v>98</v>
      </c>
      <c r="C62" s="46">
        <v>431.46</v>
      </c>
      <c r="D62" s="46">
        <v>0</v>
      </c>
      <c r="E62" s="25">
        <f t="shared" si="0"/>
        <v>69367.280000000028</v>
      </c>
    </row>
    <row r="63" spans="1:5" x14ac:dyDescent="0.25">
      <c r="A63" s="26">
        <v>44840</v>
      </c>
      <c r="B63" s="45" t="s">
        <v>100</v>
      </c>
      <c r="C63" s="46">
        <v>7571.09</v>
      </c>
      <c r="D63" s="46">
        <v>0</v>
      </c>
      <c r="E63" s="25">
        <f t="shared" si="0"/>
        <v>61796.190000000031</v>
      </c>
    </row>
    <row r="64" spans="1:5" x14ac:dyDescent="0.25">
      <c r="A64" s="26">
        <v>44840</v>
      </c>
      <c r="B64" s="45" t="s">
        <v>101</v>
      </c>
      <c r="C64" s="46">
        <v>7090.3</v>
      </c>
      <c r="D64" s="46">
        <v>0</v>
      </c>
      <c r="E64" s="25">
        <f t="shared" si="0"/>
        <v>54705.890000000029</v>
      </c>
    </row>
    <row r="65" spans="1:5" x14ac:dyDescent="0.25">
      <c r="A65" s="26">
        <v>44840</v>
      </c>
      <c r="B65" s="45" t="s">
        <v>104</v>
      </c>
      <c r="C65" s="46">
        <v>151.55000000000001</v>
      </c>
      <c r="D65" s="46">
        <v>0</v>
      </c>
      <c r="E65" s="25">
        <f t="shared" si="0"/>
        <v>54554.340000000026</v>
      </c>
    </row>
    <row r="66" spans="1:5" x14ac:dyDescent="0.25">
      <c r="A66" s="26">
        <v>44840</v>
      </c>
      <c r="B66" s="45" t="s">
        <v>105</v>
      </c>
      <c r="C66" s="46">
        <v>464.22</v>
      </c>
      <c r="D66" s="46">
        <v>0</v>
      </c>
      <c r="E66" s="25">
        <f t="shared" si="0"/>
        <v>54090.120000000024</v>
      </c>
    </row>
    <row r="67" spans="1:5" x14ac:dyDescent="0.25">
      <c r="A67" s="26">
        <v>44840</v>
      </c>
      <c r="B67" s="45" t="s">
        <v>107</v>
      </c>
      <c r="C67" s="46">
        <v>5495.7</v>
      </c>
      <c r="D67" s="46">
        <v>0</v>
      </c>
      <c r="E67" s="25">
        <f t="shared" si="0"/>
        <v>48594.420000000027</v>
      </c>
    </row>
    <row r="68" spans="1:5" x14ac:dyDescent="0.25">
      <c r="A68" s="26">
        <v>44840</v>
      </c>
      <c r="B68" s="45" t="s">
        <v>106</v>
      </c>
      <c r="C68" s="46">
        <v>303.2</v>
      </c>
      <c r="D68" s="46">
        <v>0</v>
      </c>
      <c r="E68" s="25">
        <f t="shared" si="0"/>
        <v>48291.22000000003</v>
      </c>
    </row>
    <row r="69" spans="1:5" x14ac:dyDescent="0.25">
      <c r="A69" s="26">
        <v>44840</v>
      </c>
      <c r="B69" s="45" t="s">
        <v>110</v>
      </c>
      <c r="C69" s="46">
        <v>709.32</v>
      </c>
      <c r="D69" s="46">
        <v>0</v>
      </c>
      <c r="E69" s="25">
        <f t="shared" si="0"/>
        <v>47581.900000000031</v>
      </c>
    </row>
    <row r="70" spans="1:5" x14ac:dyDescent="0.25">
      <c r="A70" s="26">
        <v>44840</v>
      </c>
      <c r="B70" s="45" t="s">
        <v>109</v>
      </c>
      <c r="C70" s="46">
        <v>72.930000000000007</v>
      </c>
      <c r="D70" s="46">
        <v>0</v>
      </c>
      <c r="E70" s="25">
        <f t="shared" si="0"/>
        <v>47508.97000000003</v>
      </c>
    </row>
    <row r="71" spans="1:5" x14ac:dyDescent="0.25">
      <c r="A71" s="26">
        <v>44840</v>
      </c>
      <c r="B71" s="45" t="s">
        <v>108</v>
      </c>
      <c r="C71" s="46">
        <v>428.58</v>
      </c>
      <c r="D71" s="46">
        <v>0</v>
      </c>
      <c r="E71" s="25">
        <f t="shared" si="0"/>
        <v>47080.390000000029</v>
      </c>
    </row>
    <row r="72" spans="1:5" x14ac:dyDescent="0.25">
      <c r="A72" s="26">
        <v>44840</v>
      </c>
      <c r="B72" s="45" t="s">
        <v>111</v>
      </c>
      <c r="C72" s="46">
        <v>1071.8800000000001</v>
      </c>
      <c r="D72" s="46">
        <v>0</v>
      </c>
      <c r="E72" s="25">
        <f t="shared" si="0"/>
        <v>46008.510000000031</v>
      </c>
    </row>
    <row r="73" spans="1:5" x14ac:dyDescent="0.25">
      <c r="A73" s="26">
        <v>44840</v>
      </c>
      <c r="B73" s="45" t="s">
        <v>113</v>
      </c>
      <c r="C73" s="46">
        <v>1638.22</v>
      </c>
      <c r="D73" s="46">
        <v>0</v>
      </c>
      <c r="E73" s="25">
        <f t="shared" si="0"/>
        <v>44370.29000000003</v>
      </c>
    </row>
    <row r="74" spans="1:5" x14ac:dyDescent="0.25">
      <c r="A74" s="26">
        <v>44840</v>
      </c>
      <c r="B74" s="45" t="s">
        <v>112</v>
      </c>
      <c r="C74" s="46">
        <v>177.47</v>
      </c>
      <c r="D74" s="46">
        <v>0</v>
      </c>
      <c r="E74" s="25">
        <f t="shared" si="0"/>
        <v>44192.820000000029</v>
      </c>
    </row>
    <row r="75" spans="1:5" x14ac:dyDescent="0.25">
      <c r="A75" s="26">
        <v>44840</v>
      </c>
      <c r="B75" s="45" t="s">
        <v>114</v>
      </c>
      <c r="C75" s="46">
        <v>203.9</v>
      </c>
      <c r="D75" s="46">
        <v>0</v>
      </c>
      <c r="E75" s="25">
        <f t="shared" si="0"/>
        <v>43988.920000000027</v>
      </c>
    </row>
    <row r="76" spans="1:5" x14ac:dyDescent="0.25">
      <c r="A76" s="26">
        <v>44840</v>
      </c>
      <c r="B76" s="45" t="s">
        <v>117</v>
      </c>
      <c r="C76" s="46">
        <v>650</v>
      </c>
      <c r="D76" s="46">
        <v>0</v>
      </c>
      <c r="E76" s="25">
        <f t="shared" si="0"/>
        <v>43338.920000000027</v>
      </c>
    </row>
    <row r="77" spans="1:5" x14ac:dyDescent="0.25">
      <c r="A77" s="26">
        <v>44840</v>
      </c>
      <c r="B77" s="45" t="s">
        <v>116</v>
      </c>
      <c r="C77" s="46">
        <v>421</v>
      </c>
      <c r="D77" s="46">
        <v>0</v>
      </c>
      <c r="E77" s="25">
        <f t="shared" si="0"/>
        <v>42917.920000000027</v>
      </c>
    </row>
    <row r="78" spans="1:5" x14ac:dyDescent="0.25">
      <c r="A78" s="26">
        <v>44840</v>
      </c>
      <c r="B78" s="45" t="s">
        <v>115</v>
      </c>
      <c r="C78" s="46">
        <v>108.9</v>
      </c>
      <c r="D78" s="46">
        <v>0</v>
      </c>
      <c r="E78" s="25">
        <f t="shared" si="0"/>
        <v>42809.020000000026</v>
      </c>
    </row>
    <row r="79" spans="1:5" x14ac:dyDescent="0.25">
      <c r="A79" s="26">
        <v>44840</v>
      </c>
      <c r="B79" s="45" t="s">
        <v>120</v>
      </c>
      <c r="C79" s="46">
        <v>220</v>
      </c>
      <c r="D79" s="46">
        <v>0</v>
      </c>
      <c r="E79" s="25">
        <f t="shared" si="0"/>
        <v>42589.020000000026</v>
      </c>
    </row>
    <row r="80" spans="1:5" x14ac:dyDescent="0.25">
      <c r="A80" s="26">
        <v>44840</v>
      </c>
      <c r="B80" s="45" t="s">
        <v>118</v>
      </c>
      <c r="C80" s="46">
        <v>195.6</v>
      </c>
      <c r="D80" s="46">
        <v>0</v>
      </c>
      <c r="E80" s="25">
        <f t="shared" ref="E80:E124" si="1">E79+D80-C80</f>
        <v>42393.420000000027</v>
      </c>
    </row>
    <row r="81" spans="1:5" x14ac:dyDescent="0.25">
      <c r="A81" s="26">
        <v>44840</v>
      </c>
      <c r="B81" s="45" t="s">
        <v>119</v>
      </c>
      <c r="C81" s="46">
        <v>106.5</v>
      </c>
      <c r="D81" s="46">
        <v>0</v>
      </c>
      <c r="E81" s="25">
        <f t="shared" si="1"/>
        <v>42286.920000000027</v>
      </c>
    </row>
    <row r="82" spans="1:5" x14ac:dyDescent="0.25">
      <c r="A82" s="26">
        <v>44840</v>
      </c>
      <c r="B82" s="45" t="s">
        <v>121</v>
      </c>
      <c r="C82" s="46">
        <v>3754.23</v>
      </c>
      <c r="D82" s="46">
        <v>0</v>
      </c>
      <c r="E82" s="25">
        <f t="shared" si="1"/>
        <v>38532.690000000024</v>
      </c>
    </row>
    <row r="83" spans="1:5" x14ac:dyDescent="0.25">
      <c r="A83" s="26">
        <v>44840</v>
      </c>
      <c r="B83" s="45" t="s">
        <v>123</v>
      </c>
      <c r="C83" s="46">
        <v>297</v>
      </c>
      <c r="D83" s="46">
        <v>0</v>
      </c>
      <c r="E83" s="25">
        <f t="shared" si="1"/>
        <v>38235.690000000024</v>
      </c>
    </row>
    <row r="84" spans="1:5" x14ac:dyDescent="0.25">
      <c r="A84" s="26">
        <v>44840</v>
      </c>
      <c r="B84" s="45" t="s">
        <v>122</v>
      </c>
      <c r="C84" s="46">
        <v>479.52</v>
      </c>
      <c r="D84" s="46">
        <v>0</v>
      </c>
      <c r="E84" s="25">
        <f t="shared" si="1"/>
        <v>37756.170000000027</v>
      </c>
    </row>
    <row r="85" spans="1:5" x14ac:dyDescent="0.25">
      <c r="A85" s="26">
        <v>44840</v>
      </c>
      <c r="B85" s="45" t="s">
        <v>126</v>
      </c>
      <c r="C85" s="46">
        <v>500</v>
      </c>
      <c r="D85" s="46">
        <v>0</v>
      </c>
      <c r="E85" s="25">
        <f t="shared" si="1"/>
        <v>37256.170000000027</v>
      </c>
    </row>
    <row r="86" spans="1:5" x14ac:dyDescent="0.25">
      <c r="A86" s="26">
        <v>44840</v>
      </c>
      <c r="B86" s="45" t="s">
        <v>125</v>
      </c>
      <c r="C86" s="46">
        <v>214.06</v>
      </c>
      <c r="D86" s="46">
        <v>0</v>
      </c>
      <c r="E86" s="25">
        <f t="shared" si="1"/>
        <v>37042.11000000003</v>
      </c>
    </row>
    <row r="87" spans="1:5" x14ac:dyDescent="0.25">
      <c r="A87" s="26">
        <v>44840</v>
      </c>
      <c r="B87" s="45" t="s">
        <v>124</v>
      </c>
      <c r="C87" s="46">
        <v>99.39</v>
      </c>
      <c r="D87" s="46">
        <v>0</v>
      </c>
      <c r="E87" s="25">
        <f t="shared" si="1"/>
        <v>36942.72000000003</v>
      </c>
    </row>
    <row r="88" spans="1:5" x14ac:dyDescent="0.25">
      <c r="A88" s="26">
        <v>44840</v>
      </c>
      <c r="B88" s="45" t="s">
        <v>128</v>
      </c>
      <c r="C88" s="46">
        <v>22.36</v>
      </c>
      <c r="D88" s="46">
        <v>0</v>
      </c>
      <c r="E88" s="25">
        <f t="shared" si="1"/>
        <v>36920.36000000003</v>
      </c>
    </row>
    <row r="89" spans="1:5" x14ac:dyDescent="0.25">
      <c r="A89" s="26">
        <v>44840</v>
      </c>
      <c r="B89" s="45" t="s">
        <v>129</v>
      </c>
      <c r="C89" s="46">
        <v>192.54</v>
      </c>
      <c r="D89" s="46">
        <v>0</v>
      </c>
      <c r="E89" s="25">
        <f t="shared" si="1"/>
        <v>36727.820000000029</v>
      </c>
    </row>
    <row r="90" spans="1:5" x14ac:dyDescent="0.25">
      <c r="A90" s="26">
        <v>44840</v>
      </c>
      <c r="B90" s="45" t="s">
        <v>127</v>
      </c>
      <c r="C90" s="46">
        <v>139.22999999999999</v>
      </c>
      <c r="D90" s="46">
        <v>0</v>
      </c>
      <c r="E90" s="25">
        <f t="shared" si="1"/>
        <v>36588.590000000026</v>
      </c>
    </row>
    <row r="91" spans="1:5" x14ac:dyDescent="0.25">
      <c r="A91" s="26">
        <v>44840</v>
      </c>
      <c r="B91" s="45" t="s">
        <v>130</v>
      </c>
      <c r="C91" s="46">
        <v>76.84</v>
      </c>
      <c r="D91" s="46">
        <v>0</v>
      </c>
      <c r="E91" s="25">
        <f t="shared" si="1"/>
        <v>36511.750000000029</v>
      </c>
    </row>
    <row r="92" spans="1:5" x14ac:dyDescent="0.25">
      <c r="A92" s="26">
        <v>44840</v>
      </c>
      <c r="B92" s="45" t="s">
        <v>131</v>
      </c>
      <c r="C92" s="46">
        <v>324.45</v>
      </c>
      <c r="D92" s="46">
        <v>0</v>
      </c>
      <c r="E92" s="25">
        <f t="shared" si="1"/>
        <v>36187.300000000032</v>
      </c>
    </row>
    <row r="93" spans="1:5" x14ac:dyDescent="0.25">
      <c r="A93" s="26">
        <v>44840</v>
      </c>
      <c r="B93" s="45" t="s">
        <v>133</v>
      </c>
      <c r="C93" s="46">
        <v>148.52000000000001</v>
      </c>
      <c r="D93" s="46">
        <v>0</v>
      </c>
      <c r="E93" s="25">
        <f t="shared" si="1"/>
        <v>36038.780000000035</v>
      </c>
    </row>
    <row r="94" spans="1:5" x14ac:dyDescent="0.25">
      <c r="A94" s="26">
        <v>44840</v>
      </c>
      <c r="B94" s="45" t="s">
        <v>132</v>
      </c>
      <c r="C94" s="46">
        <v>818.1</v>
      </c>
      <c r="D94" s="46">
        <v>0</v>
      </c>
      <c r="E94" s="25">
        <f t="shared" si="1"/>
        <v>35220.680000000037</v>
      </c>
    </row>
    <row r="95" spans="1:5" x14ac:dyDescent="0.25">
      <c r="A95" s="26">
        <v>44840</v>
      </c>
      <c r="B95" s="45" t="s">
        <v>136</v>
      </c>
      <c r="C95" s="46">
        <v>151.30000000000001</v>
      </c>
      <c r="D95" s="46">
        <v>0</v>
      </c>
      <c r="E95" s="25">
        <f t="shared" si="1"/>
        <v>35069.380000000034</v>
      </c>
    </row>
    <row r="96" spans="1:5" x14ac:dyDescent="0.25">
      <c r="A96" s="26">
        <v>44840</v>
      </c>
      <c r="B96" s="45" t="s">
        <v>134</v>
      </c>
      <c r="C96" s="46">
        <v>1221.4000000000001</v>
      </c>
      <c r="D96" s="46">
        <v>0</v>
      </c>
      <c r="E96" s="25">
        <f t="shared" si="1"/>
        <v>33847.980000000032</v>
      </c>
    </row>
    <row r="97" spans="1:5" x14ac:dyDescent="0.25">
      <c r="A97" s="26">
        <v>44840</v>
      </c>
      <c r="B97" s="45" t="s">
        <v>135</v>
      </c>
      <c r="C97" s="46">
        <v>580</v>
      </c>
      <c r="D97" s="46">
        <v>0</v>
      </c>
      <c r="E97" s="25">
        <f t="shared" si="1"/>
        <v>33267.980000000032</v>
      </c>
    </row>
    <row r="98" spans="1:5" x14ac:dyDescent="0.25">
      <c r="A98" s="26">
        <v>44840</v>
      </c>
      <c r="B98" s="45" t="s">
        <v>140</v>
      </c>
      <c r="C98" s="46">
        <v>106.11</v>
      </c>
      <c r="D98" s="46">
        <v>0</v>
      </c>
      <c r="E98" s="25">
        <f t="shared" si="1"/>
        <v>33161.870000000032</v>
      </c>
    </row>
    <row r="99" spans="1:5" x14ac:dyDescent="0.25">
      <c r="A99" s="26">
        <v>44840</v>
      </c>
      <c r="B99" s="45" t="s">
        <v>138</v>
      </c>
      <c r="C99" s="46">
        <v>3505</v>
      </c>
      <c r="D99" s="46">
        <v>0</v>
      </c>
      <c r="E99" s="25">
        <f t="shared" si="1"/>
        <v>29656.870000000032</v>
      </c>
    </row>
    <row r="100" spans="1:5" x14ac:dyDescent="0.25">
      <c r="A100" s="26">
        <v>44840</v>
      </c>
      <c r="B100" s="45" t="s">
        <v>137</v>
      </c>
      <c r="C100" s="46">
        <v>420</v>
      </c>
      <c r="D100" s="46">
        <v>0</v>
      </c>
      <c r="E100" s="25">
        <f t="shared" si="1"/>
        <v>29236.870000000032</v>
      </c>
    </row>
    <row r="101" spans="1:5" x14ac:dyDescent="0.25">
      <c r="A101" s="26">
        <v>44840</v>
      </c>
      <c r="B101" s="45" t="s">
        <v>139</v>
      </c>
      <c r="C101" s="46">
        <v>2800</v>
      </c>
      <c r="D101" s="46">
        <v>0</v>
      </c>
      <c r="E101" s="25">
        <f t="shared" si="1"/>
        <v>26436.870000000032</v>
      </c>
    </row>
    <row r="102" spans="1:5" x14ac:dyDescent="0.25">
      <c r="A102" s="26">
        <v>44840</v>
      </c>
      <c r="B102" s="45" t="s">
        <v>143</v>
      </c>
      <c r="C102" s="46">
        <v>2738.3</v>
      </c>
      <c r="D102" s="46">
        <v>0</v>
      </c>
      <c r="E102" s="25">
        <f t="shared" si="1"/>
        <v>23698.570000000032</v>
      </c>
    </row>
    <row r="103" spans="1:5" x14ac:dyDescent="0.25">
      <c r="A103" s="26">
        <v>44840</v>
      </c>
      <c r="B103" s="45" t="s">
        <v>142</v>
      </c>
      <c r="C103" s="46">
        <v>1677.23</v>
      </c>
      <c r="D103" s="46">
        <v>0</v>
      </c>
      <c r="E103" s="25">
        <f t="shared" si="1"/>
        <v>22021.340000000033</v>
      </c>
    </row>
    <row r="104" spans="1:5" x14ac:dyDescent="0.25">
      <c r="A104" s="26">
        <v>44840</v>
      </c>
      <c r="B104" s="45" t="s">
        <v>141</v>
      </c>
      <c r="C104" s="46">
        <v>2468.5</v>
      </c>
      <c r="D104" s="46">
        <v>0</v>
      </c>
      <c r="E104" s="25">
        <f t="shared" si="1"/>
        <v>19552.840000000033</v>
      </c>
    </row>
    <row r="105" spans="1:5" x14ac:dyDescent="0.25">
      <c r="A105" s="26">
        <v>44840</v>
      </c>
      <c r="B105" s="45" t="s">
        <v>145</v>
      </c>
      <c r="C105" s="46">
        <v>158.56</v>
      </c>
      <c r="D105" s="46">
        <v>0</v>
      </c>
      <c r="E105" s="25">
        <f t="shared" si="1"/>
        <v>19394.280000000032</v>
      </c>
    </row>
    <row r="106" spans="1:5" x14ac:dyDescent="0.25">
      <c r="A106" s="26">
        <v>44840</v>
      </c>
      <c r="B106" s="45" t="s">
        <v>144</v>
      </c>
      <c r="C106" s="46">
        <v>867.12</v>
      </c>
      <c r="D106" s="46">
        <v>0</v>
      </c>
      <c r="E106" s="25">
        <f t="shared" si="1"/>
        <v>18527.160000000033</v>
      </c>
    </row>
    <row r="107" spans="1:5" x14ac:dyDescent="0.25">
      <c r="A107" s="26">
        <v>44840</v>
      </c>
      <c r="B107" s="45" t="s">
        <v>146</v>
      </c>
      <c r="C107" s="46">
        <v>330.08</v>
      </c>
      <c r="D107" s="46">
        <v>0</v>
      </c>
      <c r="E107" s="25">
        <f t="shared" si="1"/>
        <v>18197.080000000031</v>
      </c>
    </row>
    <row r="108" spans="1:5" x14ac:dyDescent="0.25">
      <c r="A108" s="26">
        <v>44840</v>
      </c>
      <c r="B108" s="45" t="s">
        <v>148</v>
      </c>
      <c r="C108" s="46">
        <v>222.59</v>
      </c>
      <c r="D108" s="46">
        <v>0</v>
      </c>
      <c r="E108" s="25">
        <f t="shared" si="1"/>
        <v>17974.490000000031</v>
      </c>
    </row>
    <row r="109" spans="1:5" x14ac:dyDescent="0.25">
      <c r="A109" s="26">
        <v>44840</v>
      </c>
      <c r="B109" s="45" t="s">
        <v>147</v>
      </c>
      <c r="C109" s="46">
        <v>514.73</v>
      </c>
      <c r="D109" s="46">
        <v>0</v>
      </c>
      <c r="E109" s="25">
        <f t="shared" si="1"/>
        <v>17459.760000000031</v>
      </c>
    </row>
    <row r="110" spans="1:5" x14ac:dyDescent="0.25">
      <c r="A110" s="26">
        <v>44840</v>
      </c>
      <c r="B110" s="45" t="s">
        <v>103</v>
      </c>
      <c r="C110" s="46">
        <v>7902.3</v>
      </c>
      <c r="D110" s="46">
        <v>0</v>
      </c>
      <c r="E110" s="25">
        <f t="shared" si="1"/>
        <v>9557.4600000000319</v>
      </c>
    </row>
    <row r="111" spans="1:5" x14ac:dyDescent="0.25">
      <c r="A111" s="26">
        <v>44840</v>
      </c>
      <c r="B111" s="45" t="s">
        <v>149</v>
      </c>
      <c r="C111" s="46">
        <v>183.9</v>
      </c>
      <c r="D111" s="46">
        <v>0</v>
      </c>
      <c r="E111" s="25">
        <f t="shared" si="1"/>
        <v>9373.5600000000322</v>
      </c>
    </row>
    <row r="112" spans="1:5" x14ac:dyDescent="0.25">
      <c r="A112" s="26">
        <v>44840</v>
      </c>
      <c r="B112" s="45" t="s">
        <v>152</v>
      </c>
      <c r="C112" s="46">
        <v>466.2</v>
      </c>
      <c r="D112" s="46">
        <v>0</v>
      </c>
      <c r="E112" s="25">
        <f t="shared" si="1"/>
        <v>8907.3600000000315</v>
      </c>
    </row>
    <row r="113" spans="1:5" x14ac:dyDescent="0.25">
      <c r="A113" s="26">
        <v>44840</v>
      </c>
      <c r="B113" s="45" t="s">
        <v>150</v>
      </c>
      <c r="C113" s="46">
        <v>150</v>
      </c>
      <c r="D113" s="46">
        <v>0</v>
      </c>
      <c r="E113" s="25">
        <f t="shared" si="1"/>
        <v>8757.3600000000315</v>
      </c>
    </row>
    <row r="114" spans="1:5" x14ac:dyDescent="0.25">
      <c r="A114" s="26">
        <v>44840</v>
      </c>
      <c r="B114" s="45" t="s">
        <v>151</v>
      </c>
      <c r="C114" s="46">
        <v>967.49</v>
      </c>
      <c r="D114" s="46">
        <v>0</v>
      </c>
      <c r="E114" s="25">
        <f t="shared" si="1"/>
        <v>7789.8700000000317</v>
      </c>
    </row>
    <row r="115" spans="1:5" x14ac:dyDescent="0.25">
      <c r="A115" s="26">
        <v>44840</v>
      </c>
      <c r="B115" s="45" t="s">
        <v>154</v>
      </c>
      <c r="C115" s="46">
        <v>60</v>
      </c>
      <c r="D115" s="46">
        <v>0</v>
      </c>
      <c r="E115" s="25">
        <f t="shared" si="1"/>
        <v>7729.8700000000317</v>
      </c>
    </row>
    <row r="116" spans="1:5" x14ac:dyDescent="0.25">
      <c r="A116" s="26">
        <v>44840</v>
      </c>
      <c r="B116" s="45" t="s">
        <v>155</v>
      </c>
      <c r="C116" s="46">
        <v>6638.75</v>
      </c>
      <c r="D116" s="46">
        <v>0</v>
      </c>
      <c r="E116" s="25">
        <f t="shared" si="1"/>
        <v>1091.1200000000317</v>
      </c>
    </row>
    <row r="117" spans="1:5" x14ac:dyDescent="0.25">
      <c r="A117" s="26">
        <v>44840</v>
      </c>
      <c r="B117" s="45" t="s">
        <v>153</v>
      </c>
      <c r="C117" s="46">
        <v>922</v>
      </c>
      <c r="D117" s="46">
        <v>0</v>
      </c>
      <c r="E117" s="25">
        <f t="shared" si="1"/>
        <v>169.12000000003172</v>
      </c>
    </row>
    <row r="118" spans="1:5" x14ac:dyDescent="0.25">
      <c r="A118" s="26">
        <v>44840</v>
      </c>
      <c r="B118" s="45" t="s">
        <v>159</v>
      </c>
      <c r="C118" s="46">
        <v>132.6</v>
      </c>
      <c r="D118" s="46">
        <v>0</v>
      </c>
      <c r="E118" s="25">
        <f t="shared" si="1"/>
        <v>36.520000000031729</v>
      </c>
    </row>
    <row r="119" spans="1:5" x14ac:dyDescent="0.25">
      <c r="A119" s="26">
        <v>44844</v>
      </c>
      <c r="B119" s="45" t="s">
        <v>160</v>
      </c>
      <c r="C119" s="46">
        <v>0</v>
      </c>
      <c r="D119" s="46">
        <v>132.6</v>
      </c>
      <c r="E119" s="25">
        <f t="shared" si="1"/>
        <v>169.12000000003172</v>
      </c>
    </row>
    <row r="120" spans="1:5" x14ac:dyDescent="0.25">
      <c r="A120" s="26">
        <v>44845</v>
      </c>
      <c r="B120" s="45" t="s">
        <v>162</v>
      </c>
      <c r="C120" s="46">
        <v>58.41</v>
      </c>
      <c r="D120" s="46">
        <v>0</v>
      </c>
      <c r="E120" s="25">
        <f t="shared" si="1"/>
        <v>110.71000000003173</v>
      </c>
    </row>
    <row r="121" spans="1:5" x14ac:dyDescent="0.25">
      <c r="A121" s="26">
        <v>44845</v>
      </c>
      <c r="B121" s="45" t="s">
        <v>161</v>
      </c>
      <c r="C121" s="46">
        <v>41.85</v>
      </c>
      <c r="D121" s="46">
        <v>0</v>
      </c>
      <c r="E121" s="25">
        <f t="shared" si="1"/>
        <v>68.860000000031732</v>
      </c>
    </row>
    <row r="122" spans="1:5" x14ac:dyDescent="0.25">
      <c r="A122" s="26">
        <v>44845</v>
      </c>
      <c r="B122" s="45" t="s">
        <v>165</v>
      </c>
      <c r="C122" s="46">
        <v>0</v>
      </c>
      <c r="D122" s="46">
        <v>58.41</v>
      </c>
      <c r="E122" s="25">
        <f t="shared" si="1"/>
        <v>127.27000000003173</v>
      </c>
    </row>
    <row r="123" spans="1:5" x14ac:dyDescent="0.25">
      <c r="A123" s="90">
        <v>44865</v>
      </c>
      <c r="B123" s="45" t="s">
        <v>158</v>
      </c>
      <c r="C123" s="46">
        <v>0</v>
      </c>
      <c r="D123" s="46">
        <v>0.49</v>
      </c>
      <c r="E123" s="25">
        <f t="shared" si="1"/>
        <v>127.76000000003172</v>
      </c>
    </row>
    <row r="124" spans="1:5" x14ac:dyDescent="0.25">
      <c r="A124" s="27"/>
      <c r="B124" s="28" t="s">
        <v>20</v>
      </c>
      <c r="C124" s="29"/>
      <c r="D124" s="29"/>
      <c r="E124" s="25">
        <f t="shared" si="1"/>
        <v>127.76000000003172</v>
      </c>
    </row>
    <row r="125" spans="1:5" x14ac:dyDescent="0.25">
      <c r="A125" s="30"/>
      <c r="B125" s="89" t="s">
        <v>310</v>
      </c>
      <c r="C125" s="32"/>
      <c r="D125" s="32"/>
      <c r="E125" s="33"/>
    </row>
    <row r="126" spans="1:5" x14ac:dyDescent="0.25">
      <c r="A126" s="30"/>
      <c r="B126" s="31" t="s">
        <v>117</v>
      </c>
      <c r="C126" s="32">
        <v>650</v>
      </c>
      <c r="D126" s="32"/>
      <c r="E126" s="33"/>
    </row>
    <row r="127" spans="1:5" x14ac:dyDescent="0.25">
      <c r="A127" s="30"/>
      <c r="B127" s="31" t="s">
        <v>120</v>
      </c>
      <c r="C127" s="32">
        <v>220</v>
      </c>
      <c r="D127" s="32"/>
      <c r="E127" s="33"/>
    </row>
    <row r="128" spans="1:5" x14ac:dyDescent="0.25">
      <c r="A128" s="30"/>
      <c r="B128" s="31" t="s">
        <v>121</v>
      </c>
      <c r="C128" s="32">
        <v>3754.23</v>
      </c>
      <c r="D128" s="32"/>
      <c r="E128" s="33"/>
    </row>
    <row r="129" spans="1:5" x14ac:dyDescent="0.25">
      <c r="A129" s="30"/>
      <c r="B129" s="31" t="s">
        <v>123</v>
      </c>
      <c r="C129" s="32">
        <v>297</v>
      </c>
      <c r="D129" s="32"/>
      <c r="E129" s="33"/>
    </row>
    <row r="130" spans="1:5" x14ac:dyDescent="0.25">
      <c r="A130" s="30"/>
      <c r="B130" s="31" t="s">
        <v>134</v>
      </c>
      <c r="C130" s="32">
        <v>1221.4000000000001</v>
      </c>
      <c r="D130" s="32"/>
      <c r="E130" s="33"/>
    </row>
    <row r="131" spans="1:5" x14ac:dyDescent="0.25">
      <c r="A131" s="30"/>
      <c r="B131" s="31" t="s">
        <v>135</v>
      </c>
      <c r="C131" s="32">
        <v>580</v>
      </c>
      <c r="D131" s="32"/>
      <c r="E131" s="33"/>
    </row>
    <row r="132" spans="1:5" x14ac:dyDescent="0.25">
      <c r="A132" s="30"/>
      <c r="B132" s="31" t="s">
        <v>138</v>
      </c>
      <c r="C132" s="32">
        <v>3505</v>
      </c>
      <c r="D132" s="32"/>
      <c r="E132" s="33"/>
    </row>
    <row r="133" spans="1:5" x14ac:dyDescent="0.25">
      <c r="A133" s="30"/>
      <c r="B133" s="31" t="s">
        <v>137</v>
      </c>
      <c r="C133" s="32">
        <v>420</v>
      </c>
      <c r="D133" s="32"/>
      <c r="E133" s="33"/>
    </row>
    <row r="134" spans="1:5" x14ac:dyDescent="0.25">
      <c r="A134" s="30"/>
      <c r="B134" s="31" t="s">
        <v>139</v>
      </c>
      <c r="C134" s="32">
        <v>2800</v>
      </c>
      <c r="D134" s="32"/>
      <c r="E134" s="33"/>
    </row>
    <row r="135" spans="1:5" x14ac:dyDescent="0.25">
      <c r="A135" s="30"/>
      <c r="B135" s="31" t="s">
        <v>141</v>
      </c>
      <c r="C135" s="32">
        <v>2468.5</v>
      </c>
      <c r="D135" s="32"/>
      <c r="E135" s="33"/>
    </row>
    <row r="136" spans="1:5" x14ac:dyDescent="0.25">
      <c r="A136" s="30"/>
      <c r="B136" s="31" t="s">
        <v>146</v>
      </c>
      <c r="C136" s="32">
        <v>330.08</v>
      </c>
      <c r="D136" s="32"/>
      <c r="E136" s="33"/>
    </row>
    <row r="137" spans="1:5" x14ac:dyDescent="0.25">
      <c r="A137" s="30"/>
      <c r="B137" s="31" t="s">
        <v>147</v>
      </c>
      <c r="C137" s="32">
        <v>514.73</v>
      </c>
      <c r="D137" s="32"/>
      <c r="E137" s="33"/>
    </row>
    <row r="138" spans="1:5" x14ac:dyDescent="0.25">
      <c r="A138" s="30"/>
      <c r="B138" s="31" t="s">
        <v>150</v>
      </c>
      <c r="C138" s="32">
        <v>150</v>
      </c>
      <c r="D138" s="32"/>
      <c r="E138" s="33"/>
    </row>
    <row r="139" spans="1:5" x14ac:dyDescent="0.25">
      <c r="A139" s="30"/>
      <c r="B139" s="31" t="s">
        <v>154</v>
      </c>
      <c r="C139" s="32">
        <v>60</v>
      </c>
      <c r="D139" s="32"/>
      <c r="E139" s="33"/>
    </row>
    <row r="140" spans="1:5" x14ac:dyDescent="0.25">
      <c r="A140" s="30"/>
      <c r="B140" s="31" t="s">
        <v>311</v>
      </c>
      <c r="C140" s="32">
        <f>SUM(C126:C139)</f>
        <v>16970.939999999999</v>
      </c>
      <c r="D140" s="32"/>
      <c r="E140" s="33"/>
    </row>
    <row r="141" spans="1:5" x14ac:dyDescent="0.25">
      <c r="B141" s="35"/>
      <c r="C141" s="34"/>
      <c r="D141" s="34"/>
      <c r="E141" s="34"/>
    </row>
    <row r="142" spans="1:5" x14ac:dyDescent="0.25">
      <c r="A142" s="36" t="s">
        <v>164</v>
      </c>
      <c r="B142" s="37"/>
      <c r="C142" s="37"/>
      <c r="E142" s="33"/>
    </row>
    <row r="143" spans="1:5" x14ac:dyDescent="0.25">
      <c r="A143" s="36"/>
      <c r="B143" s="37"/>
      <c r="C143" s="37"/>
      <c r="E143" s="33"/>
    </row>
    <row r="144" spans="1:5" x14ac:dyDescent="0.25">
      <c r="A144" s="36"/>
      <c r="B144" s="37"/>
      <c r="C144" s="37"/>
      <c r="E144" s="33"/>
    </row>
    <row r="145" spans="1:5" x14ac:dyDescent="0.25">
      <c r="A145" s="36"/>
      <c r="B145" s="37"/>
      <c r="C145" s="37"/>
      <c r="E145" s="33"/>
    </row>
    <row r="146" spans="1:5" x14ac:dyDescent="0.25">
      <c r="A146" s="36"/>
      <c r="B146" s="37"/>
      <c r="C146" s="37"/>
      <c r="E146" s="33"/>
    </row>
    <row r="147" spans="1:5" x14ac:dyDescent="0.25">
      <c r="A147" s="36"/>
      <c r="B147" s="39" t="s">
        <v>48</v>
      </c>
      <c r="C147" s="40" t="s">
        <v>49</v>
      </c>
      <c r="E147" s="33"/>
    </row>
    <row r="148" spans="1:5" x14ac:dyDescent="0.25">
      <c r="A148" s="36"/>
      <c r="B148" s="41" t="s">
        <v>50</v>
      </c>
      <c r="C148" s="42" t="s">
        <v>51</v>
      </c>
      <c r="E148" s="33"/>
    </row>
    <row r="149" spans="1:5" x14ac:dyDescent="0.25">
      <c r="A149" s="43"/>
      <c r="B149" s="41" t="s">
        <v>52</v>
      </c>
      <c r="C149" s="42" t="s">
        <v>53</v>
      </c>
      <c r="E149" s="33"/>
    </row>
  </sheetData>
  <pageMargins left="0.511811024" right="0.511811024" top="0.78740157499999996" bottom="0.78740157499999996" header="0.31496062000000002" footer="0.31496062000000002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5" workbookViewId="0">
      <selection activeCell="F72" sqref="F72"/>
    </sheetView>
  </sheetViews>
  <sheetFormatPr defaultRowHeight="15" x14ac:dyDescent="0.25"/>
  <cols>
    <col min="1" max="1" width="10.7109375" style="38" bestFit="1" customWidth="1"/>
    <col min="2" max="2" width="11.85546875" style="38" bestFit="1" customWidth="1"/>
    <col min="3" max="3" width="50.7109375" style="38" bestFit="1" customWidth="1"/>
    <col min="4" max="4" width="51.28515625" style="38" bestFit="1" customWidth="1"/>
    <col min="5" max="6" width="11.28515625" style="47" bestFit="1" customWidth="1"/>
    <col min="7" max="8" width="9.140625" style="38"/>
    <col min="9" max="9" width="10.140625" style="38" bestFit="1" customWidth="1"/>
    <col min="10" max="16384" width="9.140625" style="38"/>
  </cols>
  <sheetData>
    <row r="1" spans="1:6" x14ac:dyDescent="0.25">
      <c r="A1"/>
      <c r="B1" s="49"/>
      <c r="C1" s="161" t="s">
        <v>193</v>
      </c>
      <c r="D1" s="161"/>
      <c r="E1" s="44"/>
      <c r="F1" s="44"/>
    </row>
    <row r="2" spans="1:6" x14ac:dyDescent="0.25">
      <c r="A2"/>
      <c r="B2" s="49"/>
      <c r="C2" s="162" t="s">
        <v>201</v>
      </c>
      <c r="D2" s="162"/>
      <c r="E2" s="44"/>
      <c r="F2" s="44"/>
    </row>
    <row r="3" spans="1:6" x14ac:dyDescent="0.25">
      <c r="A3"/>
      <c r="B3" s="49"/>
      <c r="C3" s="163" t="s">
        <v>194</v>
      </c>
      <c r="D3" s="163"/>
      <c r="E3" s="44"/>
      <c r="F3" s="44"/>
    </row>
    <row r="4" spans="1:6" ht="25.5" x14ac:dyDescent="0.25">
      <c r="A4" s="50" t="s">
        <v>195</v>
      </c>
      <c r="B4" s="51" t="s">
        <v>196</v>
      </c>
      <c r="C4" s="52" t="s">
        <v>197</v>
      </c>
      <c r="D4" s="53" t="s">
        <v>198</v>
      </c>
      <c r="E4" s="54" t="s">
        <v>199</v>
      </c>
      <c r="F4" s="54" t="s">
        <v>200</v>
      </c>
    </row>
    <row r="5" spans="1:6" x14ac:dyDescent="0.25">
      <c r="A5" s="55">
        <v>44837</v>
      </c>
      <c r="B5" s="56">
        <v>7928</v>
      </c>
      <c r="C5" s="48" t="s">
        <v>180</v>
      </c>
      <c r="D5" s="48" t="s">
        <v>191</v>
      </c>
      <c r="E5" s="57">
        <v>5078.22</v>
      </c>
      <c r="F5" s="57">
        <v>5078.22</v>
      </c>
    </row>
    <row r="6" spans="1:6" x14ac:dyDescent="0.25">
      <c r="A6" s="55">
        <v>44838</v>
      </c>
      <c r="B6" s="56">
        <v>5947</v>
      </c>
      <c r="C6" s="48" t="s">
        <v>170</v>
      </c>
      <c r="D6" s="28" t="s">
        <v>190</v>
      </c>
      <c r="E6" s="57">
        <v>852.07</v>
      </c>
      <c r="F6" s="57">
        <v>852.07</v>
      </c>
    </row>
    <row r="7" spans="1:6" s="61" customFormat="1" x14ac:dyDescent="0.25">
      <c r="A7" s="58">
        <v>44838</v>
      </c>
      <c r="B7" s="62">
        <v>2528</v>
      </c>
      <c r="C7" s="59" t="s">
        <v>170</v>
      </c>
      <c r="D7" s="45" t="s">
        <v>190</v>
      </c>
      <c r="E7" s="60">
        <v>682.24</v>
      </c>
      <c r="F7" s="60">
        <v>454.74</v>
      </c>
    </row>
    <row r="8" spans="1:6" x14ac:dyDescent="0.25">
      <c r="A8" s="55">
        <v>44838</v>
      </c>
      <c r="B8" s="56">
        <v>2501508</v>
      </c>
      <c r="C8" s="48" t="s">
        <v>172</v>
      </c>
      <c r="D8" s="28" t="s">
        <v>192</v>
      </c>
      <c r="E8" s="57">
        <v>148.52000000000001</v>
      </c>
      <c r="F8" s="57">
        <v>148.52000000000001</v>
      </c>
    </row>
    <row r="9" spans="1:6" x14ac:dyDescent="0.25">
      <c r="A9" s="55">
        <v>44838</v>
      </c>
      <c r="B9" s="56">
        <v>678856</v>
      </c>
      <c r="C9" s="48" t="s">
        <v>173</v>
      </c>
      <c r="D9" s="28" t="s">
        <v>192</v>
      </c>
      <c r="E9" s="57">
        <v>335.27</v>
      </c>
      <c r="F9" s="57">
        <v>335.27</v>
      </c>
    </row>
    <row r="10" spans="1:6" x14ac:dyDescent="0.25">
      <c r="A10" s="55">
        <v>44838</v>
      </c>
      <c r="B10" s="56">
        <v>1197449</v>
      </c>
      <c r="C10" s="48" t="s">
        <v>177</v>
      </c>
      <c r="D10" s="28" t="s">
        <v>192</v>
      </c>
      <c r="E10" s="57">
        <v>1121.0999999999999</v>
      </c>
      <c r="F10" s="57">
        <v>1121.0999999999999</v>
      </c>
    </row>
    <row r="11" spans="1:6" x14ac:dyDescent="0.25">
      <c r="A11" s="55">
        <v>44840</v>
      </c>
      <c r="B11" s="56">
        <v>69400</v>
      </c>
      <c r="C11" s="48" t="s">
        <v>183</v>
      </c>
      <c r="D11" s="28" t="s">
        <v>192</v>
      </c>
      <c r="E11" s="57">
        <v>492.84</v>
      </c>
      <c r="F11" s="57">
        <v>492.84</v>
      </c>
    </row>
    <row r="12" spans="1:6" x14ac:dyDescent="0.25">
      <c r="A12" s="55">
        <v>44841</v>
      </c>
      <c r="B12" s="56">
        <v>12232</v>
      </c>
      <c r="C12" s="48" t="s">
        <v>167</v>
      </c>
      <c r="D12" s="28" t="s">
        <v>188</v>
      </c>
      <c r="E12" s="57">
        <v>41.85</v>
      </c>
      <c r="F12" s="57">
        <v>41.85</v>
      </c>
    </row>
    <row r="13" spans="1:6" x14ac:dyDescent="0.25">
      <c r="A13" s="55">
        <v>44841</v>
      </c>
      <c r="B13" s="56">
        <v>2197</v>
      </c>
      <c r="C13" s="48" t="s">
        <v>171</v>
      </c>
      <c r="D13" s="28" t="s">
        <v>188</v>
      </c>
      <c r="E13" s="57">
        <v>2106.4899999999998</v>
      </c>
      <c r="F13" s="57">
        <v>2106.4899999999998</v>
      </c>
    </row>
    <row r="14" spans="1:6" x14ac:dyDescent="0.25">
      <c r="A14" s="55">
        <v>44853</v>
      </c>
      <c r="B14" s="56">
        <v>545</v>
      </c>
      <c r="C14" s="48" t="s">
        <v>168</v>
      </c>
      <c r="D14" s="28" t="s">
        <v>189</v>
      </c>
      <c r="E14" s="57">
        <v>528.05999999999995</v>
      </c>
      <c r="F14" s="57">
        <v>528.05999999999995</v>
      </c>
    </row>
    <row r="15" spans="1:6" x14ac:dyDescent="0.25">
      <c r="A15" s="55">
        <v>44854</v>
      </c>
      <c r="B15" s="56">
        <v>2202</v>
      </c>
      <c r="C15" s="48" t="s">
        <v>171</v>
      </c>
      <c r="D15" s="28" t="s">
        <v>188</v>
      </c>
      <c r="E15" s="57">
        <v>3430.73</v>
      </c>
      <c r="F15" s="57">
        <v>3430.73</v>
      </c>
    </row>
    <row r="16" spans="1:6" x14ac:dyDescent="0.25">
      <c r="A16" s="55">
        <v>44858</v>
      </c>
      <c r="B16" s="56">
        <v>3954</v>
      </c>
      <c r="C16" s="48" t="s">
        <v>169</v>
      </c>
      <c r="D16" s="28" t="s">
        <v>189</v>
      </c>
      <c r="E16" s="57">
        <v>142.12</v>
      </c>
      <c r="F16" s="57">
        <v>142.12</v>
      </c>
    </row>
    <row r="17" spans="1:6" x14ac:dyDescent="0.25">
      <c r="A17" s="55">
        <v>44861</v>
      </c>
      <c r="B17" s="56"/>
      <c r="C17" s="48" t="s">
        <v>182</v>
      </c>
      <c r="D17" s="28" t="s">
        <v>192</v>
      </c>
      <c r="E17" s="57">
        <v>8594.8700000000008</v>
      </c>
      <c r="F17" s="57">
        <v>8594.8700000000008</v>
      </c>
    </row>
    <row r="18" spans="1:6" x14ac:dyDescent="0.25">
      <c r="A18" s="55">
        <v>44865</v>
      </c>
      <c r="B18" s="56">
        <v>495186</v>
      </c>
      <c r="C18" s="48" t="s">
        <v>181</v>
      </c>
      <c r="D18" s="28" t="s">
        <v>192</v>
      </c>
      <c r="E18" s="57">
        <v>6998.58</v>
      </c>
      <c r="F18" s="57">
        <v>6998.58</v>
      </c>
    </row>
    <row r="19" spans="1:6" x14ac:dyDescent="0.25">
      <c r="A19" s="55">
        <v>44865</v>
      </c>
      <c r="B19" s="48"/>
      <c r="C19" s="48" t="s">
        <v>202</v>
      </c>
      <c r="D19" s="48" t="s">
        <v>204</v>
      </c>
      <c r="E19" s="57">
        <v>1733.94</v>
      </c>
      <c r="F19" s="57">
        <v>1733.94</v>
      </c>
    </row>
    <row r="20" spans="1:6" x14ac:dyDescent="0.25">
      <c r="A20" s="55">
        <v>44865</v>
      </c>
      <c r="B20" s="48"/>
      <c r="C20" s="48" t="s">
        <v>184</v>
      </c>
      <c r="D20" s="48" t="s">
        <v>205</v>
      </c>
      <c r="E20" s="57">
        <v>4145.76</v>
      </c>
      <c r="F20" s="57">
        <v>4145.76</v>
      </c>
    </row>
    <row r="21" spans="1:6" x14ac:dyDescent="0.25">
      <c r="A21" s="55">
        <v>44865</v>
      </c>
      <c r="B21" s="48"/>
      <c r="C21" s="48" t="s">
        <v>174</v>
      </c>
      <c r="D21" s="48" t="s">
        <v>206</v>
      </c>
      <c r="E21" s="57">
        <v>1795.18</v>
      </c>
      <c r="F21" s="57">
        <v>1795.18</v>
      </c>
    </row>
    <row r="22" spans="1:6" x14ac:dyDescent="0.25">
      <c r="A22" s="55">
        <v>44865</v>
      </c>
      <c r="B22" s="48"/>
      <c r="C22" s="48" t="s">
        <v>21</v>
      </c>
      <c r="D22" s="48" t="s">
        <v>207</v>
      </c>
      <c r="E22" s="57">
        <v>1732.44</v>
      </c>
      <c r="F22" s="57">
        <v>1732.44</v>
      </c>
    </row>
    <row r="23" spans="1:6" x14ac:dyDescent="0.25">
      <c r="A23" s="55">
        <v>44865</v>
      </c>
      <c r="B23" s="48"/>
      <c r="C23" s="48" t="s">
        <v>187</v>
      </c>
      <c r="D23" s="48" t="s">
        <v>208</v>
      </c>
      <c r="E23" s="57">
        <v>1070.24</v>
      </c>
      <c r="F23" s="57">
        <v>1070.24</v>
      </c>
    </row>
    <row r="24" spans="1:6" x14ac:dyDescent="0.25">
      <c r="A24" s="55">
        <v>44865</v>
      </c>
      <c r="B24" s="48"/>
      <c r="C24" s="48" t="s">
        <v>22</v>
      </c>
      <c r="D24" s="48" t="s">
        <v>209</v>
      </c>
      <c r="E24" s="57">
        <v>2598.19</v>
      </c>
      <c r="F24" s="57">
        <v>2598.19</v>
      </c>
    </row>
    <row r="25" spans="1:6" x14ac:dyDescent="0.25">
      <c r="A25" s="55">
        <v>44865</v>
      </c>
      <c r="B25" s="48"/>
      <c r="C25" s="48" t="s">
        <v>186</v>
      </c>
      <c r="D25" s="48" t="s">
        <v>206</v>
      </c>
      <c r="E25" s="57">
        <v>1553.43</v>
      </c>
      <c r="F25" s="57">
        <v>1553.43</v>
      </c>
    </row>
    <row r="26" spans="1:6" x14ac:dyDescent="0.25">
      <c r="A26" s="55">
        <v>44865</v>
      </c>
      <c r="B26" s="48"/>
      <c r="C26" s="48" t="s">
        <v>179</v>
      </c>
      <c r="D26" s="48" t="s">
        <v>210</v>
      </c>
      <c r="E26" s="57">
        <v>3336.58</v>
      </c>
      <c r="F26" s="57">
        <v>3336.58</v>
      </c>
    </row>
    <row r="27" spans="1:6" x14ac:dyDescent="0.25">
      <c r="A27" s="55">
        <v>44865</v>
      </c>
      <c r="B27" s="48"/>
      <c r="C27" s="48" t="s">
        <v>23</v>
      </c>
      <c r="D27" s="48" t="s">
        <v>211</v>
      </c>
      <c r="E27" s="57">
        <v>4092.33</v>
      </c>
      <c r="F27" s="57">
        <v>4092.33</v>
      </c>
    </row>
    <row r="28" spans="1:6" x14ac:dyDescent="0.25">
      <c r="A28" s="55">
        <v>44865</v>
      </c>
      <c r="B28" s="48"/>
      <c r="C28" s="48" t="s">
        <v>24</v>
      </c>
      <c r="D28" s="48" t="s">
        <v>210</v>
      </c>
      <c r="E28" s="57">
        <v>2560.3000000000002</v>
      </c>
      <c r="F28" s="57">
        <v>2560.3000000000002</v>
      </c>
    </row>
    <row r="29" spans="1:6" x14ac:dyDescent="0.25">
      <c r="A29" s="55">
        <v>44865</v>
      </c>
      <c r="B29" s="48"/>
      <c r="C29" s="48" t="s">
        <v>25</v>
      </c>
      <c r="D29" s="48" t="s">
        <v>212</v>
      </c>
      <c r="E29" s="57">
        <v>2262.67</v>
      </c>
      <c r="F29" s="57">
        <v>2262.67</v>
      </c>
    </row>
    <row r="30" spans="1:6" x14ac:dyDescent="0.25">
      <c r="A30" s="55">
        <v>44865</v>
      </c>
      <c r="B30" s="48"/>
      <c r="C30" s="48" t="s">
        <v>26</v>
      </c>
      <c r="D30" s="48" t="s">
        <v>208</v>
      </c>
      <c r="E30" s="57">
        <v>2003.17</v>
      </c>
      <c r="F30" s="57">
        <v>2003.17</v>
      </c>
    </row>
    <row r="31" spans="1:6" x14ac:dyDescent="0.25">
      <c r="A31" s="55">
        <v>44865</v>
      </c>
      <c r="B31" s="48"/>
      <c r="C31" s="48" t="s">
        <v>27</v>
      </c>
      <c r="D31" s="48" t="s">
        <v>210</v>
      </c>
      <c r="E31" s="57">
        <v>2957.17</v>
      </c>
      <c r="F31" s="57">
        <v>2957.17</v>
      </c>
    </row>
    <row r="32" spans="1:6" x14ac:dyDescent="0.25">
      <c r="A32" s="55">
        <v>44865</v>
      </c>
      <c r="B32" s="48"/>
      <c r="C32" s="48" t="s">
        <v>28</v>
      </c>
      <c r="D32" s="48" t="s">
        <v>210</v>
      </c>
      <c r="E32" s="57">
        <v>2744.03</v>
      </c>
      <c r="F32" s="57">
        <v>2744.03</v>
      </c>
    </row>
    <row r="33" spans="1:6" x14ac:dyDescent="0.25">
      <c r="A33" s="55">
        <v>44865</v>
      </c>
      <c r="B33" s="48"/>
      <c r="C33" s="48" t="s">
        <v>29</v>
      </c>
      <c r="D33" s="48" t="s">
        <v>213</v>
      </c>
      <c r="E33" s="57">
        <v>5035.58</v>
      </c>
      <c r="F33" s="57">
        <v>5035.58</v>
      </c>
    </row>
    <row r="34" spans="1:6" x14ac:dyDescent="0.25">
      <c r="A34" s="55">
        <v>44865</v>
      </c>
      <c r="B34" s="48"/>
      <c r="C34" s="48" t="s">
        <v>30</v>
      </c>
      <c r="D34" s="48" t="s">
        <v>214</v>
      </c>
      <c r="E34" s="57">
        <v>2630.23</v>
      </c>
      <c r="F34" s="57">
        <v>2630.23</v>
      </c>
    </row>
    <row r="35" spans="1:6" x14ac:dyDescent="0.25">
      <c r="A35" s="55">
        <v>44865</v>
      </c>
      <c r="B35" s="48"/>
      <c r="C35" s="48" t="s">
        <v>31</v>
      </c>
      <c r="D35" s="48" t="s">
        <v>212</v>
      </c>
      <c r="E35" s="57">
        <v>2464.1</v>
      </c>
      <c r="F35" s="57">
        <v>2464.1</v>
      </c>
    </row>
    <row r="36" spans="1:6" x14ac:dyDescent="0.25">
      <c r="A36" s="55">
        <v>44865</v>
      </c>
      <c r="B36" s="48"/>
      <c r="C36" s="48" t="s">
        <v>32</v>
      </c>
      <c r="D36" s="48" t="s">
        <v>212</v>
      </c>
      <c r="E36" s="57">
        <v>1983.3</v>
      </c>
      <c r="F36" s="57">
        <v>1983.3</v>
      </c>
    </row>
    <row r="37" spans="1:6" x14ac:dyDescent="0.25">
      <c r="A37" s="55">
        <v>44865</v>
      </c>
      <c r="B37" s="48"/>
      <c r="C37" s="48" t="s">
        <v>33</v>
      </c>
      <c r="D37" s="48" t="s">
        <v>215</v>
      </c>
      <c r="E37" s="57">
        <v>2483.1999999999998</v>
      </c>
      <c r="F37" s="57">
        <v>2483.1999999999998</v>
      </c>
    </row>
    <row r="38" spans="1:6" x14ac:dyDescent="0.25">
      <c r="A38" s="55">
        <v>44865</v>
      </c>
      <c r="B38" s="48"/>
      <c r="C38" s="48" t="s">
        <v>34</v>
      </c>
      <c r="D38" s="48" t="s">
        <v>207</v>
      </c>
      <c r="E38" s="57">
        <v>2181.34</v>
      </c>
      <c r="F38" s="57">
        <v>2181.34</v>
      </c>
    </row>
    <row r="39" spans="1:6" x14ac:dyDescent="0.25">
      <c r="A39" s="55">
        <v>44865</v>
      </c>
      <c r="B39" s="48"/>
      <c r="C39" s="48" t="s">
        <v>35</v>
      </c>
      <c r="D39" s="48" t="s">
        <v>210</v>
      </c>
      <c r="E39" s="57">
        <v>2942.47</v>
      </c>
      <c r="F39" s="57">
        <v>2942.47</v>
      </c>
    </row>
    <row r="40" spans="1:6" x14ac:dyDescent="0.25">
      <c r="A40" s="55">
        <v>44865</v>
      </c>
      <c r="B40" s="48"/>
      <c r="C40" s="48" t="s">
        <v>176</v>
      </c>
      <c r="D40" s="48" t="s">
        <v>215</v>
      </c>
      <c r="E40" s="57">
        <v>2483.34</v>
      </c>
      <c r="F40" s="57">
        <v>2483.34</v>
      </c>
    </row>
    <row r="41" spans="1:6" x14ac:dyDescent="0.25">
      <c r="A41" s="55">
        <v>44865</v>
      </c>
      <c r="B41" s="48"/>
      <c r="C41" s="48" t="s">
        <v>36</v>
      </c>
      <c r="D41" s="48" t="s">
        <v>216</v>
      </c>
      <c r="E41" s="57">
        <v>4107.32</v>
      </c>
      <c r="F41" s="57">
        <v>4107.32</v>
      </c>
    </row>
    <row r="42" spans="1:6" x14ac:dyDescent="0.25">
      <c r="A42" s="55">
        <v>44865</v>
      </c>
      <c r="B42" s="48"/>
      <c r="C42" s="48" t="s">
        <v>37</v>
      </c>
      <c r="D42" s="48" t="s">
        <v>217</v>
      </c>
      <c r="E42" s="57">
        <v>7939.09</v>
      </c>
      <c r="F42" s="57">
        <v>7939.09</v>
      </c>
    </row>
    <row r="43" spans="1:6" x14ac:dyDescent="0.25">
      <c r="A43" s="55">
        <v>44865</v>
      </c>
      <c r="B43" s="48"/>
      <c r="C43" s="48" t="s">
        <v>185</v>
      </c>
      <c r="D43" s="48" t="s">
        <v>214</v>
      </c>
      <c r="E43" s="57">
        <v>1845.88</v>
      </c>
      <c r="F43" s="57">
        <v>1845.88</v>
      </c>
    </row>
    <row r="44" spans="1:6" x14ac:dyDescent="0.25">
      <c r="A44" s="55">
        <v>44865</v>
      </c>
      <c r="B44" s="48"/>
      <c r="C44" s="48" t="s">
        <v>38</v>
      </c>
      <c r="D44" s="48" t="s">
        <v>218</v>
      </c>
      <c r="E44" s="57">
        <v>2715.78</v>
      </c>
      <c r="F44" s="57">
        <v>2715.78</v>
      </c>
    </row>
    <row r="45" spans="1:6" x14ac:dyDescent="0.25">
      <c r="A45" s="55">
        <v>44865</v>
      </c>
      <c r="B45" s="48"/>
      <c r="C45" s="48" t="s">
        <v>39</v>
      </c>
      <c r="D45" s="48" t="s">
        <v>219</v>
      </c>
      <c r="E45" s="57">
        <v>2887.64</v>
      </c>
      <c r="F45" s="57">
        <v>2887.64</v>
      </c>
    </row>
    <row r="46" spans="1:6" x14ac:dyDescent="0.25">
      <c r="A46" s="55">
        <v>44865</v>
      </c>
      <c r="B46" s="48"/>
      <c r="C46" s="48" t="s">
        <v>40</v>
      </c>
      <c r="D46" s="48" t="s">
        <v>220</v>
      </c>
      <c r="E46" s="57">
        <v>6213.2</v>
      </c>
      <c r="F46" s="57">
        <v>6213.2</v>
      </c>
    </row>
    <row r="47" spans="1:6" x14ac:dyDescent="0.25">
      <c r="A47" s="55">
        <v>44865</v>
      </c>
      <c r="B47" s="48"/>
      <c r="C47" s="48" t="s">
        <v>41</v>
      </c>
      <c r="D47" s="48" t="s">
        <v>212</v>
      </c>
      <c r="E47" s="57">
        <v>2515.9299999999998</v>
      </c>
      <c r="F47" s="57">
        <v>2515.9299999999998</v>
      </c>
    </row>
    <row r="48" spans="1:6" x14ac:dyDescent="0.25">
      <c r="A48" s="55">
        <v>44865</v>
      </c>
      <c r="B48" s="48"/>
      <c r="C48" s="48" t="s">
        <v>42</v>
      </c>
      <c r="D48" s="48" t="s">
        <v>221</v>
      </c>
      <c r="E48" s="57">
        <v>4185.1899999999996</v>
      </c>
      <c r="F48" s="57">
        <v>4185.1899999999996</v>
      </c>
    </row>
    <row r="49" spans="1:9" x14ac:dyDescent="0.25">
      <c r="A49" s="55">
        <v>44865</v>
      </c>
      <c r="B49" s="48"/>
      <c r="C49" s="48" t="s">
        <v>175</v>
      </c>
      <c r="D49" s="48" t="s">
        <v>210</v>
      </c>
      <c r="E49" s="57">
        <v>2478.77</v>
      </c>
      <c r="F49" s="57">
        <v>2478.77</v>
      </c>
    </row>
    <row r="50" spans="1:9" x14ac:dyDescent="0.25">
      <c r="A50" s="55">
        <v>44865</v>
      </c>
      <c r="B50" s="48"/>
      <c r="C50" s="48" t="s">
        <v>43</v>
      </c>
      <c r="D50" s="48" t="s">
        <v>212</v>
      </c>
      <c r="E50" s="57">
        <v>2562.86</v>
      </c>
      <c r="F50" s="57">
        <v>2562.86</v>
      </c>
    </row>
    <row r="51" spans="1:9" x14ac:dyDescent="0.25">
      <c r="A51" s="55">
        <v>44865</v>
      </c>
      <c r="B51" s="48"/>
      <c r="C51" s="48" t="s">
        <v>203</v>
      </c>
      <c r="D51" s="48" t="s">
        <v>222</v>
      </c>
      <c r="E51" s="57">
        <v>1870.39</v>
      </c>
      <c r="F51" s="57">
        <v>1870.39</v>
      </c>
    </row>
    <row r="52" spans="1:9" x14ac:dyDescent="0.25">
      <c r="A52" s="55">
        <v>44865</v>
      </c>
      <c r="B52" s="48"/>
      <c r="C52" s="48" t="s">
        <v>44</v>
      </c>
      <c r="D52" s="48" t="s">
        <v>212</v>
      </c>
      <c r="E52" s="57">
        <v>2333.46</v>
      </c>
      <c r="F52" s="57">
        <v>2333.46</v>
      </c>
    </row>
    <row r="53" spans="1:9" x14ac:dyDescent="0.25">
      <c r="A53" s="55">
        <v>44865</v>
      </c>
      <c r="B53" s="48"/>
      <c r="C53" s="48" t="s">
        <v>178</v>
      </c>
      <c r="D53" s="48" t="s">
        <v>222</v>
      </c>
      <c r="E53" s="57">
        <v>1989.83</v>
      </c>
      <c r="F53" s="57">
        <v>1989.83</v>
      </c>
    </row>
    <row r="54" spans="1:9" x14ac:dyDescent="0.25">
      <c r="A54" s="55">
        <v>44865</v>
      </c>
      <c r="B54" s="48"/>
      <c r="C54" s="48" t="s">
        <v>166</v>
      </c>
      <c r="D54" s="48" t="s">
        <v>223</v>
      </c>
      <c r="E54" s="57">
        <v>2000</v>
      </c>
      <c r="F54" s="57">
        <v>2000</v>
      </c>
    </row>
    <row r="55" spans="1:9" x14ac:dyDescent="0.25">
      <c r="A55" s="55">
        <v>44865</v>
      </c>
      <c r="B55" s="48"/>
      <c r="C55" s="48" t="s">
        <v>45</v>
      </c>
      <c r="D55" s="48" t="s">
        <v>224</v>
      </c>
      <c r="E55" s="57">
        <v>2670.04</v>
      </c>
      <c r="F55" s="57">
        <v>2670.04</v>
      </c>
    </row>
    <row r="56" spans="1:9" x14ac:dyDescent="0.25">
      <c r="A56" s="55">
        <v>44865</v>
      </c>
      <c r="B56" s="48"/>
      <c r="C56" s="48" t="s">
        <v>46</v>
      </c>
      <c r="D56" s="48" t="s">
        <v>212</v>
      </c>
      <c r="E56" s="57">
        <v>2678.37</v>
      </c>
      <c r="F56" s="57">
        <v>2678.37</v>
      </c>
      <c r="I56" s="47"/>
    </row>
    <row r="57" spans="1:9" customFormat="1" x14ac:dyDescent="0.25">
      <c r="A57" s="63"/>
      <c r="B57" s="56"/>
      <c r="C57" s="28"/>
      <c r="D57" s="28"/>
      <c r="E57" s="29">
        <f>SUM(E5:E56)</f>
        <v>138335.69999999998</v>
      </c>
      <c r="F57" s="29">
        <f>SUM(F5:F56)</f>
        <v>138108.19999999998</v>
      </c>
    </row>
    <row r="58" spans="1:9" customFormat="1" x14ac:dyDescent="0.25">
      <c r="A58" s="64" t="s">
        <v>225</v>
      </c>
      <c r="B58" s="65"/>
      <c r="C58" s="38"/>
      <c r="D58" s="66">
        <f>COUNT(A5:A56)</f>
        <v>52</v>
      </c>
      <c r="E58" s="44"/>
      <c r="F58" s="44"/>
    </row>
    <row r="59" spans="1:9" customFormat="1" x14ac:dyDescent="0.25">
      <c r="A59" s="67" t="s">
        <v>226</v>
      </c>
      <c r="B59" s="65"/>
      <c r="C59" s="38"/>
      <c r="D59" s="68">
        <f>E57</f>
        <v>138335.69999999998</v>
      </c>
      <c r="E59" s="44"/>
      <c r="F59" s="44"/>
    </row>
    <row r="60" spans="1:9" customFormat="1" x14ac:dyDescent="0.25">
      <c r="A60" s="67" t="s">
        <v>227</v>
      </c>
      <c r="B60" s="65"/>
      <c r="C60" s="38"/>
      <c r="D60" s="68">
        <f>F57</f>
        <v>138108.19999999998</v>
      </c>
      <c r="E60" s="44"/>
      <c r="F60" s="44"/>
    </row>
    <row r="61" spans="1:9" customFormat="1" x14ac:dyDescent="0.25">
      <c r="A61" s="38"/>
      <c r="B61" s="65"/>
      <c r="C61" s="38"/>
      <c r="D61" s="38"/>
      <c r="E61" s="44"/>
      <c r="F61" s="44"/>
    </row>
    <row r="62" spans="1:9" customFormat="1" x14ac:dyDescent="0.25">
      <c r="A62" s="69" t="s">
        <v>228</v>
      </c>
      <c r="B62" s="70"/>
      <c r="C62" s="71"/>
      <c r="D62" s="72"/>
    </row>
    <row r="63" spans="1:9" customFormat="1" x14ac:dyDescent="0.25">
      <c r="A63" s="69" t="s">
        <v>229</v>
      </c>
      <c r="B63" s="70"/>
      <c r="C63" s="71"/>
      <c r="D63" s="72"/>
    </row>
    <row r="64" spans="1:9" customFormat="1" x14ac:dyDescent="0.25">
      <c r="A64" s="69" t="s">
        <v>230</v>
      </c>
      <c r="B64" s="70"/>
      <c r="C64" s="71"/>
      <c r="D64" s="72"/>
    </row>
    <row r="65" spans="1:6" customFormat="1" x14ac:dyDescent="0.25">
      <c r="A65" s="69"/>
      <c r="B65" s="70"/>
      <c r="C65" s="71"/>
      <c r="D65" s="72"/>
    </row>
    <row r="66" spans="1:6" customFormat="1" x14ac:dyDescent="0.25">
      <c r="A66" s="73" t="s">
        <v>164</v>
      </c>
      <c r="B66" s="74"/>
      <c r="C66" s="37"/>
      <c r="D66" s="37"/>
    </row>
    <row r="67" spans="1:6" customFormat="1" x14ac:dyDescent="0.25">
      <c r="A67" s="73"/>
      <c r="B67" s="74"/>
      <c r="C67" s="37"/>
      <c r="D67" s="37"/>
    </row>
    <row r="68" spans="1:6" customFormat="1" x14ac:dyDescent="0.25">
      <c r="A68" s="73"/>
      <c r="B68" s="74"/>
      <c r="C68" s="37"/>
      <c r="D68" s="37"/>
    </row>
    <row r="69" spans="1:6" customFormat="1" x14ac:dyDescent="0.25">
      <c r="A69" s="73"/>
      <c r="B69" s="74"/>
      <c r="C69" s="37"/>
      <c r="D69" s="37"/>
    </row>
    <row r="70" spans="1:6" customFormat="1" x14ac:dyDescent="0.25">
      <c r="A70" s="73"/>
      <c r="B70" s="74"/>
      <c r="C70" s="37"/>
      <c r="D70" s="37"/>
    </row>
    <row r="71" spans="1:6" customFormat="1" x14ac:dyDescent="0.25">
      <c r="A71" s="75"/>
      <c r="B71" s="39" t="s">
        <v>48</v>
      </c>
      <c r="C71" s="76"/>
      <c r="D71" s="40" t="s">
        <v>49</v>
      </c>
      <c r="F71" s="33"/>
    </row>
    <row r="72" spans="1:6" customFormat="1" x14ac:dyDescent="0.25">
      <c r="A72" s="37"/>
      <c r="B72" s="41" t="s">
        <v>50</v>
      </c>
      <c r="C72" s="76"/>
      <c r="D72" s="42" t="s">
        <v>51</v>
      </c>
      <c r="F72" s="33"/>
    </row>
    <row r="73" spans="1:6" customFormat="1" x14ac:dyDescent="0.25">
      <c r="B73" s="41" t="s">
        <v>52</v>
      </c>
      <c r="D73" s="42" t="s">
        <v>53</v>
      </c>
      <c r="F73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</vt:lpstr>
      <vt:lpstr>Anexo II Corrigido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2022-12-05T14:13:07Z</cp:lastPrinted>
  <dcterms:created xsi:type="dcterms:W3CDTF">2022-09-02T16:13:39Z</dcterms:created>
  <dcterms:modified xsi:type="dcterms:W3CDTF">2022-12-05T14:14:27Z</dcterms:modified>
</cp:coreProperties>
</file>