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sa Nazare\Casa de Nazaré\Tribunal\Transparência\Prestação de Contas\2022\09\"/>
    </mc:Choice>
  </mc:AlternateContent>
  <bookViews>
    <workbookView xWindow="0" yWindow="0" windowWidth="24000" windowHeight="9600" activeTab="2"/>
  </bookViews>
  <sheets>
    <sheet name="Anexo 10 Municipal" sheetId="2" r:id="rId1"/>
    <sheet name="Anexo 10 Federal" sheetId="1" r:id="rId2"/>
    <sheet name="Anexo III " sheetId="10" r:id="rId3"/>
    <sheet name="Anexo II 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2" l="1"/>
  <c r="E100" i="9" l="1"/>
  <c r="F100" i="9"/>
  <c r="J82" i="2" l="1"/>
  <c r="J87" i="2" l="1"/>
  <c r="J86" i="2"/>
  <c r="J85" i="2"/>
  <c r="J83" i="2"/>
  <c r="C65" i="10" l="1"/>
  <c r="E15" i="10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D101" i="9"/>
  <c r="D103" i="9"/>
  <c r="D102" i="9"/>
  <c r="G88" i="2" l="1"/>
  <c r="E88" i="2"/>
  <c r="C88" i="2"/>
  <c r="I87" i="2"/>
  <c r="I86" i="2"/>
  <c r="I85" i="2"/>
  <c r="I84" i="2"/>
  <c r="J88" i="2"/>
  <c r="I83" i="2"/>
  <c r="I82" i="2"/>
  <c r="A80" i="2"/>
  <c r="I36" i="2"/>
  <c r="I39" i="2" s="1"/>
  <c r="I88" i="2" l="1"/>
  <c r="H99" i="2" s="1"/>
  <c r="H100" i="2" s="1"/>
  <c r="H102" i="2" s="1"/>
  <c r="I41" i="2"/>
  <c r="H98" i="2" s="1"/>
  <c r="J88" i="1" l="1"/>
  <c r="E88" i="1"/>
  <c r="C88" i="1"/>
  <c r="G87" i="1"/>
  <c r="I87" i="1" s="1"/>
  <c r="G86" i="1"/>
  <c r="I86" i="1" s="1"/>
  <c r="G85" i="1"/>
  <c r="I85" i="1" s="1"/>
  <c r="G84" i="1"/>
  <c r="I84" i="1" s="1"/>
  <c r="G83" i="1"/>
  <c r="I83" i="1" s="1"/>
  <c r="G82" i="1"/>
  <c r="A80" i="1"/>
  <c r="I36" i="1"/>
  <c r="I39" i="1" s="1"/>
  <c r="G88" i="1" l="1"/>
  <c r="I41" i="1"/>
  <c r="H98" i="1" s="1"/>
  <c r="I82" i="1"/>
  <c r="I88" i="1" s="1"/>
  <c r="H99" i="1" s="1"/>
  <c r="H100" i="1" s="1"/>
  <c r="H102" i="1" s="1"/>
</calcChain>
</file>

<file path=xl/sharedStrings.xml><?xml version="1.0" encoding="utf-8"?>
<sst xmlns="http://schemas.openxmlformats.org/spreadsheetml/2006/main" count="474" uniqueCount="242">
  <si>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</si>
  <si>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</si>
  <si>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</si>
  <si>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</si>
  <si>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</si>
  <si>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</si>
  <si>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</si>
  <si>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</si>
  <si>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</si>
  <si>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</si>
  <si>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</si>
  <si>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</si>
  <si>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</si>
  <si>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</si>
  <si>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Federal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</si>
  <si>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</si>
  <si>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</si>
  <si>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</si>
  <si>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</si>
  <si>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</si>
  <si>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</si>
  <si>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</si>
  <si>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</si>
  <si>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</si>
  <si>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</si>
  <si>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</si>
  <si>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</si>
  <si>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</si>
  <si>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</si>
  <si>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</si>
  <si>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</si>
  <si>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</si>
  <si>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</si>
  <si>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</si>
  <si>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</si>
  <si>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</si>
  <si>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</si>
  <si>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</si>
  <si>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</si>
  <si>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</si>
  <si>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</si>
  <si>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</si>
  <si>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</si>
  <si>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</si>
  <si>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</si>
  <si>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</si>
  <si>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</si>
  <si>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</si>
  <si>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</si>
  <si>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</si>
  <si>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</si>
  <si>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</si>
  <si>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</si>
  <si>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</si>
  <si>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</si>
  <si>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</si>
  <si>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</si>
  <si>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</si>
  <si>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</si>
  <si>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</si>
  <si>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</si>
  <si>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</si>
  <si>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TOTAL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</si>
  <si>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</si>
  <si>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</si>
  <si>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</si>
  <si>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</si>
  <si>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</si>
  <si>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</si>
  <si>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</si>
  <si>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</si>
  <si>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</si>
  <si>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</si>
  <si>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</si>
  <si>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</si>
  <si>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</si>
  <si>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</si>
  <si>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</si>
  <si>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</si>
  <si>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</si>
  <si>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</si>
  <si>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</si>
  <si>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ORIGEM DOS RECURSOS (1): Municipal</t>
  </si>
  <si>
    <t>ANEXO III</t>
  </si>
  <si>
    <t>EXERCICIO 2022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</si>
  <si>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</si>
  <si>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</si>
  <si>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</si>
  <si>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</si>
  <si>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</si>
  <si>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</si>
  <si>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</si>
  <si>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</si>
  <si>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</si>
  <si>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</si>
  <si>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</si>
  <si>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</si>
  <si>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</si>
  <si>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</si>
  <si>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</si>
  <si>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</si>
  <si>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</si>
  <si>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</si>
  <si>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</si>
  <si>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Rendimento de Aplicação</t>
  </si>
  <si>
    <t>saldo final</t>
  </si>
  <si>
    <t xml:space="preserve">Relação da transferência citada acima - Folha </t>
  </si>
  <si>
    <t>Ana Claudia Maria da Silva</t>
  </si>
  <si>
    <t>Crislene Lucia Bernabé da Silva</t>
  </si>
  <si>
    <t>Denise Tealdi</t>
  </si>
  <si>
    <t>Elcio da Silva Pimenta</t>
  </si>
  <si>
    <t>Elenilda Americo dos Santos</t>
  </si>
  <si>
    <t>Eric Miguel Lemos de Freitas</t>
  </si>
  <si>
    <t xml:space="preserve">Fabiano de Oliveira Coelho </t>
  </si>
  <si>
    <t>Felipe Augusto dos Reis Pinto da Cunha</t>
  </si>
  <si>
    <t>Gilberto Ângelo Begiato</t>
  </si>
  <si>
    <t>Givonete Alves do Nascimento</t>
  </si>
  <si>
    <t>Jovelina Maria da Conceição Timoteo</t>
  </si>
  <si>
    <t>Juan Aparecido Albuquerque Fortino</t>
  </si>
  <si>
    <t>Juliana Alves de Brito</t>
  </si>
  <si>
    <t>Jurandir Francisco Maria</t>
  </si>
  <si>
    <t>Ketisley Sandra da Silva</t>
  </si>
  <si>
    <t>Kleybson Roberto da Silva Lima</t>
  </si>
  <si>
    <t>Luciana ALves Jorge Pereira</t>
  </si>
  <si>
    <t>Luzete da Conceição Nascimento</t>
  </si>
  <si>
    <t>Marcos Romão Dias</t>
  </si>
  <si>
    <t>Maria Aparecida da Silva</t>
  </si>
  <si>
    <t>Maria do Carmo da Silva Fachini</t>
  </si>
  <si>
    <t>Maria Fátima Faria dos Santos</t>
  </si>
  <si>
    <t>Marina de Souza</t>
  </si>
  <si>
    <t>Miriam Aparecida Ruy</t>
  </si>
  <si>
    <t>Raquel Ramos da Silva Santos</t>
  </si>
  <si>
    <t>Renata Rosa de Moura</t>
  </si>
  <si>
    <t>Roseli Augusta Marques Muniz</t>
  </si>
  <si>
    <t>Sandra Regina Coelho</t>
  </si>
  <si>
    <t>Simone de Paula Souza</t>
  </si>
  <si>
    <t>Thaise Goes Carneiro</t>
  </si>
  <si>
    <t>Valeria Aparecida Marquesin Bertolini</t>
  </si>
  <si>
    <t>EXERCÍCIO:  Setembro/2022</t>
  </si>
  <si>
    <t>Jundiaí, 10 de Outubro de 2022</t>
  </si>
  <si>
    <t>Receb Prefeitura/Municipal ref mês 09 -2022 DOC 286492</t>
  </si>
  <si>
    <t>Receb Prefeitura/Federal ref mês 09 -2022 DOC 000001</t>
  </si>
  <si>
    <t>CONCILIAÇÃO SETEMBRO</t>
  </si>
  <si>
    <t>Pagamento de folha mês 08-2022</t>
  </si>
  <si>
    <t>Adriana dos Santos Pereira </t>
  </si>
  <si>
    <t>Daniel Coimbra</t>
  </si>
  <si>
    <t>Marcio Luciano de Melo</t>
  </si>
  <si>
    <t>Viviane da Silva Oliveira</t>
  </si>
  <si>
    <t>Alelo S/A ref mês 07-2022 nf 979362</t>
  </si>
  <si>
    <t>FGTS ref mês 07-2022</t>
  </si>
  <si>
    <t>APM Lucena Lins Farma EPP ref mês 09-2022 nf 91949</t>
  </si>
  <si>
    <t>APM Lucena Lins Farma EPP ref mês 09-2022 nf 92062</t>
  </si>
  <si>
    <t>Simone Maria Tertuliano ME ref mês 09-2022 nf 91830</t>
  </si>
  <si>
    <t>Thais Panizza da Silva Hortifrutigranjeiros ref mês 09-2022 nf 11805</t>
  </si>
  <si>
    <t>Jundiaí, 10 de Outubro de 2022.</t>
  </si>
  <si>
    <t>APM Lucena Lins Farma EPP ref mês 09-2022 nf 93780</t>
  </si>
  <si>
    <t>Auto Peças Boiadeiro Ltda</t>
  </si>
  <si>
    <t>Jundtel Com e Serv de Telecomunicações ltda ME</t>
  </si>
  <si>
    <t>Andreta Motors Ltda</t>
  </si>
  <si>
    <t>Juliano P. da Silva ME</t>
  </si>
  <si>
    <t>Antonio Reginaldo da Silva</t>
  </si>
  <si>
    <t>Organização Contábil Verdi Elite SS EPP</t>
  </si>
  <si>
    <t>Roberto Marzochi ME</t>
  </si>
  <si>
    <t>Auto Posto DM Jundiai  Ltda</t>
  </si>
  <si>
    <t>São Paulo Transporte S/A</t>
  </si>
  <si>
    <t>Associação Comercial e Empresarial de Jundiai</t>
  </si>
  <si>
    <t>CPFL</t>
  </si>
  <si>
    <t>Rapido Luxo Campinas Ltda</t>
  </si>
  <si>
    <t>Claro S A</t>
  </si>
  <si>
    <t>Telefonica Brasil sa</t>
  </si>
  <si>
    <t>Connectuse Sistemas Ltda - EPP</t>
  </si>
  <si>
    <t>Metropolitan Life Seguros e Previdência Privada S.A.</t>
  </si>
  <si>
    <t>Transurb Transportes  Urbanos de Jundiaí Ltda</t>
  </si>
  <si>
    <t>SKY</t>
  </si>
  <si>
    <t>Sandra Uilma de Melo Sanches</t>
  </si>
  <si>
    <t>Rodrigo Quirino de Jesus</t>
  </si>
  <si>
    <t>Karina Victor de Souza</t>
  </si>
  <si>
    <t>FGTS</t>
  </si>
  <si>
    <t>Alelo S/A</t>
  </si>
  <si>
    <t>Amanda de Almeida</t>
  </si>
  <si>
    <t>Infoqplan Soluções Empresariais Ltda - EPP</t>
  </si>
  <si>
    <t>HDI Seguros S. A.</t>
  </si>
  <si>
    <t>Alimentação / Alimentação</t>
  </si>
  <si>
    <t>Roldao Auto Serv Com de Alimentos Ltda</t>
  </si>
  <si>
    <t>Wagner Costa Pardini Relógios ME</t>
  </si>
  <si>
    <t>Rondi e Cia Ltda</t>
  </si>
  <si>
    <t>Simone Maria Tertuliano ME</t>
  </si>
  <si>
    <t xml:space="preserve">Porto Seguro Cia de Seguros </t>
  </si>
  <si>
    <t>APM Lucena Lins Farma EPP</t>
  </si>
  <si>
    <t>Emporio de Carnes Tulipas Ltda</t>
  </si>
  <si>
    <t>Thais Panizza da Silva Hortifrutigranjeiros</t>
  </si>
  <si>
    <t>Serasa S.A.</t>
  </si>
  <si>
    <t>J V Artti Comercio e Recuperadora de Pneus</t>
  </si>
  <si>
    <t>Marli Thomazi Salas - EPP</t>
  </si>
  <si>
    <t>Steam Car Reparações Auromotivas Ltda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</si>
  <si>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</si>
  <si>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</si>
  <si>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</si>
  <si>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</si>
  <si>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</si>
  <si>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</si>
  <si>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</si>
  <si>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</si>
  <si>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setembro de 2022</t>
  </si>
  <si>
    <t>Fornecedora Tulipas Mat. Construção Ltda EPP</t>
  </si>
  <si>
    <t>FG Asses e Des. de Pro. Sociais e Culturais Lt ME</t>
  </si>
  <si>
    <t xml:space="preserve">Despesas Administrativas </t>
  </si>
  <si>
    <t>Despesas Assistidos / Condução</t>
  </si>
  <si>
    <t>Despesa com Assistidos Limp/Hig/Descart</t>
  </si>
  <si>
    <t xml:space="preserve">Despesa Manutenção  </t>
  </si>
  <si>
    <t xml:space="preserve">Serviços de Terceiros </t>
  </si>
  <si>
    <t>Utilidade Públicas</t>
  </si>
  <si>
    <t>Despesa com Pessoal</t>
  </si>
  <si>
    <t>Desp com Assistidos / Saude</t>
  </si>
  <si>
    <t>Serviços Gerais</t>
  </si>
  <si>
    <t>Cuid de Crianças II</t>
  </si>
  <si>
    <t>Cuid de Crianças Feirista</t>
  </si>
  <si>
    <t>Educador II</t>
  </si>
  <si>
    <t>Pedagoga</t>
  </si>
  <si>
    <t>Cuid de Crianças V</t>
  </si>
  <si>
    <t>Psicológo</t>
  </si>
  <si>
    <t>coordenador administrativo</t>
  </si>
  <si>
    <t>Cuid de Crianças Exp</t>
  </si>
  <si>
    <t>Motorista</t>
  </si>
  <si>
    <t>Caseiro</t>
  </si>
  <si>
    <t xml:space="preserve">Coordenadora </t>
  </si>
  <si>
    <t>Cuidadora de Apoio</t>
  </si>
  <si>
    <t>Supervisora Geral</t>
  </si>
  <si>
    <t>Assist. Social - Superv</t>
  </si>
  <si>
    <t xml:space="preserve">Assistente Social </t>
  </si>
  <si>
    <t>Cuid de Crianças IV</t>
  </si>
  <si>
    <t>Auxiliar Administrativo</t>
  </si>
  <si>
    <t>Psicológa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</si>
  <si>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</si>
  <si>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</si>
  <si>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</si>
  <si>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</si>
  <si>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</si>
  <si>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</si>
  <si>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Rozenir Fernades Ribeiro</t>
  </si>
  <si>
    <t>Psicóloga</t>
  </si>
  <si>
    <t>Cuid de Crianças Exp.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</si>
</sst>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;[Red]#,##0.00"/>
    <numFmt numFmtId="165" formatCode="00000"/>
    <numFmt numFmtId="166" formatCode="#,##0.00_ ;[Red]\-#,##0.00\ "/>
    <numFmt numFmtId="167" formatCode="[$-416]mmm\-yy;@"/>
    <numFmt numFmtId="168" formatCode="dd/mm/yy;@"/>
    <numFmt numFmtId="169" formatCode="d/m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11"/>
      <color theme="1"/>
      <name val="Calibri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" fillId="0" borderId="0"/>
  </cellStyleXfs>
  <cellXfs count="178">
    <xf numFmtId="0" fontId="0" fillId="0" borderId="0" xfId="0"/>
    <xf numFmtId="0" fontId="6" fillId="0" borderId="0" xfId="0" applyFont="1"/>
    <xf numFmtId="0" fontId="8" fillId="0" borderId="0" xfId="0" applyFont="1"/>
    <xf numFmtId="0" fontId="8" fillId="0" borderId="0" xfId="0" applyFont="1" applyAlignment="1"/>
    <xf numFmtId="164" fontId="8" fillId="0" borderId="0" xfId="0" applyNumberFormat="1" applyFont="1" applyAlignment="1"/>
    <xf numFmtId="0" fontId="7" fillId="0" borderId="0" xfId="0" applyFont="1" applyBorder="1" applyAlignment="1">
      <alignment wrapText="1"/>
    </xf>
    <xf numFmtId="0" fontId="10" fillId="0" borderId="0" xfId="0" applyFont="1" applyBorder="1"/>
    <xf numFmtId="0" fontId="14" fillId="0" borderId="4" xfId="0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center"/>
    </xf>
    <xf numFmtId="0" fontId="17" fillId="0" borderId="0" xfId="0" applyFont="1"/>
    <xf numFmtId="0" fontId="11" fillId="0" borderId="0" xfId="0" applyFont="1"/>
    <xf numFmtId="0" fontId="18" fillId="0" borderId="0" xfId="2" applyFont="1" applyFill="1" applyBorder="1" applyAlignment="1">
      <alignment horizontal="left"/>
    </xf>
    <xf numFmtId="4" fontId="19" fillId="0" borderId="0" xfId="0" applyNumberFormat="1" applyFont="1" applyFill="1" applyBorder="1" applyAlignment="1"/>
    <xf numFmtId="0" fontId="20" fillId="0" borderId="0" xfId="2" applyFont="1" applyFill="1" applyBorder="1" applyAlignment="1">
      <alignment horizontal="left"/>
    </xf>
    <xf numFmtId="1" fontId="20" fillId="0" borderId="0" xfId="3" applyNumberFormat="1" applyFont="1" applyFill="1" applyBorder="1" applyAlignment="1">
      <alignment horizontal="left"/>
    </xf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4" fontId="18" fillId="0" borderId="0" xfId="0" applyNumberFormat="1" applyFont="1" applyBorder="1" applyAlignment="1">
      <alignment horizontal="centerContinuous"/>
    </xf>
    <xf numFmtId="0" fontId="20" fillId="0" borderId="0" xfId="0" applyFont="1" applyBorder="1"/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right"/>
    </xf>
    <xf numFmtId="4" fontId="20" fillId="0" borderId="0" xfId="0" applyNumberFormat="1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right"/>
    </xf>
    <xf numFmtId="0" fontId="18" fillId="0" borderId="0" xfId="0" quotePrefix="1" applyFont="1" applyBorder="1" applyAlignment="1"/>
    <xf numFmtId="49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Continuous" wrapText="1"/>
    </xf>
    <xf numFmtId="0" fontId="18" fillId="0" borderId="5" xfId="0" applyFont="1" applyFill="1" applyBorder="1" applyAlignment="1">
      <alignment horizontal="centerContinuous" vertical="top" wrapText="1"/>
    </xf>
    <xf numFmtId="0" fontId="18" fillId="0" borderId="5" xfId="0" applyFont="1" applyFill="1" applyBorder="1" applyAlignment="1">
      <alignment horizontal="right" vertical="top" wrapText="1"/>
    </xf>
    <xf numFmtId="4" fontId="18" fillId="0" borderId="5" xfId="0" applyNumberFormat="1" applyFont="1" applyFill="1" applyBorder="1" applyAlignment="1">
      <alignment horizontal="right" vertical="top" wrapText="1"/>
    </xf>
    <xf numFmtId="0" fontId="21" fillId="0" borderId="15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/>
    </xf>
    <xf numFmtId="4" fontId="21" fillId="0" borderId="15" xfId="0" applyNumberFormat="1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/>
    <xf numFmtId="4" fontId="19" fillId="0" borderId="5" xfId="0" applyNumberFormat="1" applyFont="1" applyFill="1" applyBorder="1"/>
    <xf numFmtId="4" fontId="19" fillId="0" borderId="5" xfId="0" applyNumberFormat="1" applyFont="1" applyFill="1" applyBorder="1" applyAlignment="1"/>
    <xf numFmtId="14" fontId="19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/>
    <xf numFmtId="4" fontId="0" fillId="0" borderId="5" xfId="0" applyNumberFormat="1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4" fontId="19" fillId="0" borderId="0" xfId="0" applyNumberFormat="1" applyFont="1" applyFill="1" applyBorder="1"/>
    <xf numFmtId="0" fontId="22" fillId="0" borderId="16" xfId="0" applyFont="1" applyFill="1" applyBorder="1"/>
    <xf numFmtId="167" fontId="23" fillId="0" borderId="17" xfId="0" applyNumberFormat="1" applyFont="1" applyFill="1" applyBorder="1" applyAlignment="1">
      <alignment horizontal="right" wrapText="1"/>
    </xf>
    <xf numFmtId="4" fontId="24" fillId="0" borderId="0" xfId="4" applyNumberFormat="1" applyFont="1" applyFill="1" applyBorder="1" applyAlignment="1">
      <alignment horizontal="center" vertical="center" wrapText="1"/>
    </xf>
    <xf numFmtId="4" fontId="25" fillId="0" borderId="0" xfId="4" applyNumberFormat="1" applyFont="1" applyFill="1" applyBorder="1" applyAlignment="1">
      <alignment horizontal="center" vertical="center" wrapText="1"/>
    </xf>
    <xf numFmtId="0" fontId="19" fillId="0" borderId="18" xfId="0" applyFont="1" applyFill="1" applyBorder="1"/>
    <xf numFmtId="4" fontId="19" fillId="0" borderId="19" xfId="0" applyNumberFormat="1" applyFont="1" applyFill="1" applyBorder="1"/>
    <xf numFmtId="0" fontId="19" fillId="0" borderId="20" xfId="0" applyFont="1" applyFill="1" applyBorder="1"/>
    <xf numFmtId="4" fontId="19" fillId="0" borderId="21" xfId="0" applyNumberFormat="1" applyFont="1" applyFill="1" applyBorder="1"/>
    <xf numFmtId="0" fontId="19" fillId="0" borderId="22" xfId="0" applyFont="1" applyFill="1" applyBorder="1"/>
    <xf numFmtId="4" fontId="19" fillId="0" borderId="23" xfId="0" applyNumberFormat="1" applyFont="1" applyFill="1" applyBorder="1"/>
    <xf numFmtId="0" fontId="2" fillId="0" borderId="16" xfId="0" applyFont="1" applyFill="1" applyBorder="1"/>
    <xf numFmtId="4" fontId="0" fillId="0" borderId="17" xfId="0" applyNumberFormat="1" applyFont="1" applyBorder="1"/>
    <xf numFmtId="4" fontId="0" fillId="0" borderId="0" xfId="0" applyNumberFormat="1" applyFill="1" applyBorder="1"/>
    <xf numFmtId="0" fontId="18" fillId="0" borderId="0" xfId="4" applyFont="1" applyFill="1" applyBorder="1" applyAlignment="1">
      <alignment horizontal="center" vertical="center"/>
    </xf>
    <xf numFmtId="168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0" fillId="0" borderId="0" xfId="0" applyAlignment="1"/>
    <xf numFmtId="0" fontId="18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0" fontId="20" fillId="0" borderId="0" xfId="0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/>
    <xf numFmtId="4" fontId="0" fillId="0" borderId="0" xfId="0" applyNumberFormat="1" applyAlignment="1"/>
    <xf numFmtId="1" fontId="0" fillId="0" borderId="0" xfId="0" applyNumberFormat="1" applyAlignment="1">
      <alignment horizontal="right"/>
    </xf>
    <xf numFmtId="169" fontId="18" fillId="0" borderId="5" xfId="4" applyNumberFormat="1" applyFont="1" applyFill="1" applyBorder="1" applyAlignment="1">
      <alignment horizontal="center" vertical="center" wrapText="1"/>
    </xf>
    <xf numFmtId="1" fontId="18" fillId="0" borderId="5" xfId="4" applyNumberFormat="1" applyFont="1" applyFill="1" applyBorder="1" applyAlignment="1">
      <alignment horizontal="center" vertical="center" wrapText="1"/>
    </xf>
    <xf numFmtId="0" fontId="18" fillId="0" borderId="5" xfId="4" applyFont="1" applyFill="1" applyBorder="1" applyAlignment="1">
      <alignment horizontal="center" vertical="center"/>
    </xf>
    <xf numFmtId="0" fontId="18" fillId="0" borderId="5" xfId="4" applyFont="1" applyFill="1" applyBorder="1" applyAlignment="1">
      <alignment horizontal="center" vertical="center" wrapText="1"/>
    </xf>
    <xf numFmtId="4" fontId="25" fillId="0" borderId="5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/>
    <xf numFmtId="14" fontId="0" fillId="0" borderId="5" xfId="0" applyNumberFormat="1" applyFill="1" applyBorder="1" applyAlignment="1"/>
    <xf numFmtId="0" fontId="0" fillId="0" borderId="5" xfId="0" applyFill="1" applyBorder="1" applyAlignment="1">
      <alignment horizontal="left"/>
    </xf>
    <xf numFmtId="0" fontId="0" fillId="0" borderId="5" xfId="0" applyFill="1" applyBorder="1" applyAlignment="1"/>
    <xf numFmtId="4" fontId="0" fillId="0" borderId="5" xfId="0" applyNumberFormat="1" applyFill="1" applyBorder="1" applyAlignment="1"/>
    <xf numFmtId="14" fontId="0" fillId="0" borderId="5" xfId="0" applyNumberFormat="1" applyBorder="1" applyAlignment="1"/>
    <xf numFmtId="0" fontId="0" fillId="0" borderId="5" xfId="0" applyBorder="1" applyAlignment="1">
      <alignment horizontal="left"/>
    </xf>
    <xf numFmtId="0" fontId="0" fillId="0" borderId="5" xfId="0" applyBorder="1" applyAlignment="1"/>
    <xf numFmtId="4" fontId="0" fillId="0" borderId="5" xfId="0" applyNumberFormat="1" applyBorder="1" applyAlignment="1"/>
    <xf numFmtId="14" fontId="0" fillId="0" borderId="5" xfId="0" applyNumberFormat="1" applyBorder="1"/>
    <xf numFmtId="168" fontId="25" fillId="0" borderId="0" xfId="4" applyNumberFormat="1" applyFont="1" applyFill="1" applyBorder="1"/>
    <xf numFmtId="0" fontId="0" fillId="0" borderId="0" xfId="0" applyAlignment="1">
      <alignment horizontal="right"/>
    </xf>
    <xf numFmtId="0" fontId="25" fillId="0" borderId="0" xfId="2" applyNumberFormat="1" applyFont="1" applyFill="1" applyBorder="1"/>
    <xf numFmtId="168" fontId="25" fillId="0" borderId="0" xfId="4" applyNumberFormat="1" applyFont="1" applyFill="1"/>
    <xf numFmtId="4" fontId="28" fillId="0" borderId="0" xfId="0" applyNumberFormat="1" applyFont="1"/>
    <xf numFmtId="168" fontId="24" fillId="0" borderId="0" xfId="4" applyNumberFormat="1" applyFont="1" applyFill="1"/>
    <xf numFmtId="1" fontId="24" fillId="0" borderId="0" xfId="4" applyNumberFormat="1" applyFont="1" applyFill="1" applyAlignment="1">
      <alignment horizontal="right"/>
    </xf>
    <xf numFmtId="0" fontId="24" fillId="0" borderId="0" xfId="4" applyFont="1" applyFill="1" applyAlignment="1"/>
    <xf numFmtId="0" fontId="24" fillId="0" borderId="0" xfId="4" applyFont="1" applyFill="1"/>
    <xf numFmtId="168" fontId="20" fillId="0" borderId="0" xfId="0" applyNumberFormat="1" applyFont="1" applyFill="1"/>
    <xf numFmtId="1" fontId="20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29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Border="1"/>
    <xf numFmtId="4" fontId="0" fillId="0" borderId="0" xfId="0" applyNumberFormat="1" applyFill="1"/>
    <xf numFmtId="0" fontId="7" fillId="0" borderId="9" xfId="0" applyFont="1" applyBorder="1" applyAlignment="1">
      <alignment wrapText="1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7" fillId="0" borderId="1" xfId="0" applyFont="1" applyBorder="1" applyAlignment="1"/>
    <xf numFmtId="0" fontId="10" fillId="0" borderId="2" xfId="0" applyFont="1" applyBorder="1"/>
    <xf numFmtId="0" fontId="10" fillId="0" borderId="3" xfId="0" applyFont="1" applyBorder="1"/>
    <xf numFmtId="4" fontId="8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0" fillId="0" borderId="0" xfId="0" applyFont="1" applyAlignment="1"/>
    <xf numFmtId="0" fontId="14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5" xfId="0" applyFont="1" applyBorder="1" applyAlignment="1">
      <alignment horizontal="left"/>
    </xf>
    <xf numFmtId="4" fontId="10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14" fillId="0" borderId="1" xfId="0" applyFont="1" applyBorder="1" applyAlignme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/>
    </xf>
    <xf numFmtId="0" fontId="15" fillId="0" borderId="1" xfId="0" applyFont="1" applyBorder="1"/>
    <xf numFmtId="4" fontId="15" fillId="0" borderId="1" xfId="0" applyNumberFormat="1" applyFont="1" applyBorder="1"/>
    <xf numFmtId="4" fontId="10" fillId="0" borderId="3" xfId="0" applyNumberFormat="1" applyFont="1" applyBorder="1"/>
    <xf numFmtId="4" fontId="16" fillId="0" borderId="1" xfId="0" applyNumberFormat="1" applyFont="1" applyBorder="1" applyAlignment="1"/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1" xfId="0" applyFont="1" applyBorder="1"/>
    <xf numFmtId="4" fontId="10" fillId="0" borderId="1" xfId="0" applyNumberFormat="1" applyFont="1" applyBorder="1"/>
    <xf numFmtId="14" fontId="10" fillId="0" borderId="1" xfId="0" quotePrefix="1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14" fillId="0" borderId="3" xfId="0" applyFont="1" applyFill="1" applyBorder="1" applyAlignment="1"/>
    <xf numFmtId="14" fontId="10" fillId="0" borderId="1" xfId="0" applyNumberFormat="1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1" xfId="0" applyFont="1" applyBorder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1" xfId="0" applyFont="1" applyBorder="1" applyAlignment="1">
      <alignment wrapText="1"/>
    </xf>
    <xf numFmtId="0" fontId="10" fillId="0" borderId="0" xfId="0" applyFont="1"/>
    <xf numFmtId="0" fontId="13" fillId="0" borderId="1" xfId="0" applyFont="1" applyBorder="1" applyAlignment="1"/>
    <xf numFmtId="0" fontId="9" fillId="0" borderId="1" xfId="0" applyFont="1" applyBorder="1"/>
    <xf numFmtId="0" fontId="26" fillId="0" borderId="0" xfId="4" applyFont="1" applyFill="1" applyAlignment="1">
      <alignment horizontal="center" vertical="center"/>
    </xf>
    <xf numFmtId="17" fontId="27" fillId="0" borderId="0" xfId="4" applyNumberFormat="1" applyFont="1" applyFill="1" applyAlignment="1">
      <alignment horizontal="center"/>
    </xf>
    <xf numFmtId="0" fontId="26" fillId="0" borderId="24" xfId="4" applyFont="1" applyFill="1" applyBorder="1" applyAlignment="1">
      <alignment horizontal="center"/>
    </xf>
  </cellXfs>
  <cellStyles count="5">
    <cellStyle name="Hiperlink" xfId="1" builtinId="8"/>
    <cellStyle name="Moeda_Plan1 2" xfId="2"/>
    <cellStyle name="Normal" xfId="0" builtinId="0"/>
    <cellStyle name="Normal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23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23570"/>
          <a:ext cx="914399" cy="95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47800" y="2089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47800" y="2089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47800" y="2089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47800" y="2089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0</xdr:colOff>
      <xdr:row>115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47800" y="21659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47800" y="2089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47800" y="2089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47800" y="2089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113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47800" y="20897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opLeftCell="A103" workbookViewId="0">
      <selection activeCell="F112" sqref="F112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2.140625" customWidth="1"/>
  </cols>
  <sheetData>
    <row r="1" spans="1:10" ht="15.75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x14ac:dyDescent="0.2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25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25">
      <c r="A4" s="137" t="s">
        <v>3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25">
      <c r="A5" s="138" t="s">
        <v>4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39" t="s">
        <v>5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0" x14ac:dyDescent="0.25">
      <c r="A8" s="139" t="s">
        <v>6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0" x14ac:dyDescent="0.25">
      <c r="A9" s="2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174" t="s">
        <v>7</v>
      </c>
      <c r="B10" s="112"/>
      <c r="C10" s="112"/>
      <c r="D10" s="112"/>
      <c r="E10" s="112"/>
      <c r="F10" s="112"/>
      <c r="G10" s="112"/>
      <c r="H10" s="112"/>
      <c r="I10" s="112"/>
      <c r="J10" s="113"/>
    </row>
    <row r="11" spans="1:10" x14ac:dyDescent="0.25">
      <c r="A11" s="168" t="s">
        <v>8</v>
      </c>
      <c r="B11" s="112"/>
      <c r="C11" s="112"/>
      <c r="D11" s="112"/>
      <c r="E11" s="112"/>
      <c r="F11" s="112"/>
      <c r="G11" s="112"/>
      <c r="H11" s="112"/>
      <c r="I11" s="112"/>
      <c r="J11" s="113"/>
    </row>
    <row r="12" spans="1:10" x14ac:dyDescent="0.25">
      <c r="A12" s="168" t="s">
        <v>9</v>
      </c>
      <c r="B12" s="112"/>
      <c r="C12" s="112"/>
      <c r="D12" s="112"/>
      <c r="E12" s="112"/>
      <c r="F12" s="112"/>
      <c r="G12" s="112"/>
      <c r="H12" s="112"/>
      <c r="I12" s="112"/>
      <c r="J12" s="113"/>
    </row>
    <row r="13" spans="1:10" x14ac:dyDescent="0.25">
      <c r="A13" s="168" t="s">
        <v>10</v>
      </c>
      <c r="B13" s="112"/>
      <c r="C13" s="112"/>
      <c r="D13" s="112"/>
      <c r="E13" s="112"/>
      <c r="F13" s="112"/>
      <c r="G13" s="112"/>
      <c r="H13" s="112"/>
      <c r="I13" s="112"/>
      <c r="J13" s="113"/>
    </row>
    <row r="14" spans="1:10" x14ac:dyDescent="0.25">
      <c r="A14" s="174" t="s">
        <v>11</v>
      </c>
      <c r="B14" s="112"/>
      <c r="C14" s="112"/>
      <c r="D14" s="112"/>
      <c r="E14" s="112"/>
      <c r="F14" s="112"/>
      <c r="G14" s="112"/>
      <c r="H14" s="112"/>
      <c r="I14" s="112"/>
      <c r="J14" s="113"/>
    </row>
    <row r="15" spans="1:10" x14ac:dyDescent="0.25">
      <c r="A15" s="168" t="s">
        <v>12</v>
      </c>
      <c r="B15" s="112"/>
      <c r="C15" s="112"/>
      <c r="D15" s="112"/>
      <c r="E15" s="112"/>
      <c r="F15" s="112"/>
      <c r="G15" s="112"/>
      <c r="H15" s="112"/>
      <c r="I15" s="112"/>
      <c r="J15" s="113"/>
    </row>
    <row r="16" spans="1:10" x14ac:dyDescent="0.25">
      <c r="A16" s="169" t="s">
        <v>138</v>
      </c>
      <c r="B16" s="170"/>
      <c r="C16" s="170"/>
      <c r="D16" s="170"/>
      <c r="E16" s="170"/>
      <c r="F16" s="170"/>
      <c r="G16" s="170"/>
      <c r="H16" s="170"/>
      <c r="I16" s="170"/>
      <c r="J16" s="170"/>
    </row>
    <row r="17" spans="1:10" x14ac:dyDescent="0.25">
      <c r="A17" s="171" t="s">
        <v>13</v>
      </c>
      <c r="B17" s="112"/>
      <c r="C17" s="112"/>
      <c r="D17" s="112"/>
      <c r="E17" s="112"/>
      <c r="F17" s="112"/>
      <c r="G17" s="112"/>
      <c r="H17" s="112"/>
      <c r="I17" s="112"/>
      <c r="J17" s="113"/>
    </row>
    <row r="18" spans="1:10" x14ac:dyDescent="0.25">
      <c r="A18" s="172"/>
      <c r="B18" s="120"/>
      <c r="C18" s="120"/>
      <c r="D18" s="120"/>
      <c r="E18" s="120"/>
      <c r="F18" s="120"/>
      <c r="G18" s="120"/>
      <c r="H18" s="120"/>
      <c r="I18" s="120"/>
      <c r="J18" s="120"/>
    </row>
    <row r="19" spans="1:10" x14ac:dyDescent="0.25">
      <c r="A19" s="173" t="s">
        <v>82</v>
      </c>
      <c r="B19" s="112"/>
      <c r="C19" s="112"/>
      <c r="D19" s="112"/>
      <c r="E19" s="112"/>
      <c r="F19" s="112"/>
      <c r="G19" s="112"/>
      <c r="H19" s="112"/>
      <c r="I19" s="112"/>
      <c r="J19" s="11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134" t="s">
        <v>15</v>
      </c>
      <c r="B21" s="112"/>
      <c r="C21" s="112"/>
      <c r="D21" s="113"/>
      <c r="E21" s="134" t="s">
        <v>16</v>
      </c>
      <c r="F21" s="113"/>
      <c r="G21" s="134" t="s">
        <v>17</v>
      </c>
      <c r="H21" s="113"/>
      <c r="I21" s="134" t="s">
        <v>18</v>
      </c>
      <c r="J21" s="113"/>
    </row>
    <row r="22" spans="1:10" x14ac:dyDescent="0.25">
      <c r="A22" s="157" t="s">
        <v>19</v>
      </c>
      <c r="B22" s="158"/>
      <c r="C22" s="158"/>
      <c r="D22" s="159"/>
      <c r="E22" s="160">
        <v>43131</v>
      </c>
      <c r="F22" s="161"/>
      <c r="G22" s="162" t="s">
        <v>20</v>
      </c>
      <c r="H22" s="163"/>
      <c r="I22" s="164">
        <v>1543440</v>
      </c>
      <c r="J22" s="165"/>
    </row>
    <row r="23" spans="1:10" x14ac:dyDescent="0.25">
      <c r="A23" s="157" t="s">
        <v>21</v>
      </c>
      <c r="B23" s="158"/>
      <c r="C23" s="158"/>
      <c r="D23" s="159"/>
      <c r="E23" s="160">
        <v>43272</v>
      </c>
      <c r="F23" s="161"/>
      <c r="G23" s="162" t="s">
        <v>22</v>
      </c>
      <c r="H23" s="163"/>
      <c r="I23" s="164">
        <v>46306.06</v>
      </c>
      <c r="J23" s="165"/>
    </row>
    <row r="24" spans="1:10" x14ac:dyDescent="0.25">
      <c r="A24" s="157" t="s">
        <v>23</v>
      </c>
      <c r="B24" s="158"/>
      <c r="C24" s="158"/>
      <c r="D24" s="159"/>
      <c r="E24" s="160">
        <v>43462</v>
      </c>
      <c r="F24" s="161"/>
      <c r="G24" s="162" t="s">
        <v>24</v>
      </c>
      <c r="H24" s="163"/>
      <c r="I24" s="164">
        <v>1662821.82</v>
      </c>
      <c r="J24" s="165"/>
    </row>
    <row r="25" spans="1:10" x14ac:dyDescent="0.25">
      <c r="A25" s="157" t="s">
        <v>25</v>
      </c>
      <c r="B25" s="158"/>
      <c r="C25" s="158"/>
      <c r="D25" s="159"/>
      <c r="E25" s="160">
        <v>43588</v>
      </c>
      <c r="F25" s="161"/>
      <c r="G25" s="162" t="s">
        <v>24</v>
      </c>
      <c r="H25" s="163"/>
      <c r="I25" s="164">
        <v>1781796.38</v>
      </c>
      <c r="J25" s="165"/>
    </row>
    <row r="26" spans="1:10" x14ac:dyDescent="0.25">
      <c r="A26" s="157" t="s">
        <v>26</v>
      </c>
      <c r="B26" s="158"/>
      <c r="C26" s="158"/>
      <c r="D26" s="159"/>
      <c r="E26" s="160">
        <v>43825</v>
      </c>
      <c r="F26" s="161"/>
      <c r="G26" s="162" t="s">
        <v>27</v>
      </c>
      <c r="H26" s="163"/>
      <c r="I26" s="164">
        <v>3444361.84</v>
      </c>
      <c r="J26" s="165"/>
    </row>
    <row r="27" spans="1:10" x14ac:dyDescent="0.25">
      <c r="A27" s="157" t="s">
        <v>28</v>
      </c>
      <c r="B27" s="158"/>
      <c r="C27" s="158"/>
      <c r="D27" s="159"/>
      <c r="E27" s="160">
        <v>44292</v>
      </c>
      <c r="F27" s="161"/>
      <c r="G27" s="162" t="s">
        <v>29</v>
      </c>
      <c r="H27" s="163"/>
      <c r="I27" s="164">
        <v>2541151.52</v>
      </c>
      <c r="J27" s="165"/>
    </row>
    <row r="28" spans="1:10" x14ac:dyDescent="0.25">
      <c r="A28" s="157" t="s">
        <v>30</v>
      </c>
      <c r="B28" s="158"/>
      <c r="C28" s="158"/>
      <c r="D28" s="159"/>
      <c r="E28" s="160">
        <v>44369</v>
      </c>
      <c r="F28" s="161"/>
      <c r="G28" s="162" t="s">
        <v>31</v>
      </c>
      <c r="H28" s="163"/>
      <c r="I28" s="164">
        <v>30000</v>
      </c>
      <c r="J28" s="165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4"/>
      <c r="J29" s="4"/>
    </row>
    <row r="30" spans="1:10" x14ac:dyDescent="0.25">
      <c r="A30" s="121" t="s">
        <v>32</v>
      </c>
      <c r="B30" s="112"/>
      <c r="C30" s="112"/>
      <c r="D30" s="112"/>
      <c r="E30" s="112"/>
      <c r="F30" s="112"/>
      <c r="G30" s="112"/>
      <c r="H30" s="112"/>
      <c r="I30" s="112"/>
      <c r="J30" s="113"/>
    </row>
    <row r="31" spans="1:10" x14ac:dyDescent="0.25">
      <c r="A31" s="166" t="s">
        <v>33</v>
      </c>
      <c r="B31" s="113"/>
      <c r="C31" s="166" t="s">
        <v>34</v>
      </c>
      <c r="D31" s="113"/>
      <c r="E31" s="166" t="s">
        <v>35</v>
      </c>
      <c r="F31" s="113"/>
      <c r="G31" s="166" t="s">
        <v>36</v>
      </c>
      <c r="H31" s="167"/>
      <c r="I31" s="166" t="s">
        <v>37</v>
      </c>
      <c r="J31" s="113"/>
    </row>
    <row r="32" spans="1:10" x14ac:dyDescent="0.25">
      <c r="A32" s="152">
        <v>44814</v>
      </c>
      <c r="B32" s="116"/>
      <c r="C32" s="117">
        <v>110000</v>
      </c>
      <c r="D32" s="119"/>
      <c r="E32" s="153">
        <v>44809</v>
      </c>
      <c r="F32" s="116"/>
      <c r="G32" s="154">
        <v>286492</v>
      </c>
      <c r="H32" s="155"/>
      <c r="I32" s="151">
        <v>10000</v>
      </c>
      <c r="J32" s="146"/>
    </row>
    <row r="33" spans="1:10" x14ac:dyDescent="0.25">
      <c r="A33" s="153"/>
      <c r="B33" s="156"/>
      <c r="C33" s="117"/>
      <c r="D33" s="119"/>
      <c r="E33" s="153"/>
      <c r="F33" s="156"/>
      <c r="G33" s="154"/>
      <c r="H33" s="155"/>
      <c r="I33" s="151"/>
      <c r="J33" s="146"/>
    </row>
    <row r="34" spans="1:10" x14ac:dyDescent="0.25">
      <c r="A34" s="150"/>
      <c r="B34" s="113"/>
      <c r="C34" s="150"/>
      <c r="D34" s="113"/>
      <c r="E34" s="150"/>
      <c r="F34" s="113"/>
      <c r="G34" s="150"/>
      <c r="H34" s="113"/>
      <c r="I34" s="151"/>
      <c r="J34" s="146"/>
    </row>
    <row r="35" spans="1:10" x14ac:dyDescent="0.25">
      <c r="A35" s="143" t="s">
        <v>38</v>
      </c>
      <c r="B35" s="112"/>
      <c r="C35" s="112"/>
      <c r="D35" s="112"/>
      <c r="E35" s="112"/>
      <c r="F35" s="113"/>
      <c r="G35" s="144"/>
      <c r="H35" s="113"/>
      <c r="I35" s="145">
        <v>1113.3900000000001</v>
      </c>
      <c r="J35" s="146"/>
    </row>
    <row r="36" spans="1:10" x14ac:dyDescent="0.25">
      <c r="A36" s="143" t="s">
        <v>39</v>
      </c>
      <c r="B36" s="112"/>
      <c r="C36" s="112"/>
      <c r="D36" s="112"/>
      <c r="E36" s="112"/>
      <c r="F36" s="113"/>
      <c r="G36" s="144"/>
      <c r="H36" s="113"/>
      <c r="I36" s="147">
        <f>SUM(I32:J34)</f>
        <v>10000</v>
      </c>
      <c r="J36" s="146"/>
    </row>
    <row r="37" spans="1:10" x14ac:dyDescent="0.25">
      <c r="A37" s="143" t="s">
        <v>40</v>
      </c>
      <c r="B37" s="112"/>
      <c r="C37" s="112"/>
      <c r="D37" s="112"/>
      <c r="E37" s="112"/>
      <c r="F37" s="113"/>
      <c r="G37" s="144"/>
      <c r="H37" s="113"/>
      <c r="I37" s="145">
        <v>7.91</v>
      </c>
      <c r="J37" s="146"/>
    </row>
    <row r="38" spans="1:10" x14ac:dyDescent="0.25">
      <c r="A38" s="143" t="s">
        <v>41</v>
      </c>
      <c r="B38" s="148"/>
      <c r="C38" s="148"/>
      <c r="D38" s="148"/>
      <c r="E38" s="148"/>
      <c r="F38" s="149"/>
      <c r="G38" s="144"/>
      <c r="H38" s="113"/>
      <c r="I38" s="147">
        <v>0</v>
      </c>
      <c r="J38" s="146"/>
    </row>
    <row r="39" spans="1:10" x14ac:dyDescent="0.25">
      <c r="A39" s="143" t="s">
        <v>42</v>
      </c>
      <c r="B39" s="112"/>
      <c r="C39" s="112"/>
      <c r="D39" s="112"/>
      <c r="E39" s="112"/>
      <c r="F39" s="113"/>
      <c r="G39" s="144"/>
      <c r="H39" s="113"/>
      <c r="I39" s="145">
        <f>SUM(I35:J38)</f>
        <v>11121.3</v>
      </c>
      <c r="J39" s="146"/>
    </row>
    <row r="40" spans="1:10" x14ac:dyDescent="0.25">
      <c r="A40" s="143" t="s">
        <v>43</v>
      </c>
      <c r="B40" s="112"/>
      <c r="C40" s="112"/>
      <c r="D40" s="112"/>
      <c r="E40" s="112"/>
      <c r="F40" s="113"/>
      <c r="G40" s="144"/>
      <c r="H40" s="113"/>
      <c r="I40" s="145">
        <v>0</v>
      </c>
      <c r="J40" s="146"/>
    </row>
    <row r="41" spans="1:10" x14ac:dyDescent="0.25">
      <c r="A41" s="143" t="s">
        <v>44</v>
      </c>
      <c r="B41" s="112"/>
      <c r="C41" s="112"/>
      <c r="D41" s="112"/>
      <c r="E41" s="112"/>
      <c r="F41" s="113"/>
      <c r="G41" s="144"/>
      <c r="H41" s="113"/>
      <c r="I41" s="147">
        <f>I39+I40</f>
        <v>11121.3</v>
      </c>
      <c r="J41" s="146"/>
    </row>
    <row r="42" spans="1:10" x14ac:dyDescent="0.25">
      <c r="A42" s="123" t="s">
        <v>45</v>
      </c>
      <c r="B42" s="120"/>
      <c r="C42" s="120"/>
      <c r="D42" s="120"/>
      <c r="E42" s="120"/>
      <c r="F42" s="120"/>
      <c r="G42" s="120"/>
      <c r="H42" s="120"/>
      <c r="I42" s="120"/>
      <c r="J42" s="120"/>
    </row>
    <row r="43" spans="1:10" x14ac:dyDescent="0.25">
      <c r="A43" s="123" t="s">
        <v>46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 x14ac:dyDescent="0.25">
      <c r="A44" s="123" t="s">
        <v>47</v>
      </c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21.75" customHeight="1" x14ac:dyDescent="0.25">
      <c r="A46" s="140" t="s">
        <v>48</v>
      </c>
      <c r="B46" s="141"/>
      <c r="C46" s="141"/>
      <c r="D46" s="141"/>
      <c r="E46" s="141"/>
      <c r="F46" s="141"/>
      <c r="G46" s="141"/>
      <c r="H46" s="141"/>
      <c r="I46" s="141"/>
      <c r="J46" s="136"/>
    </row>
    <row r="47" spans="1:10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5">
      <c r="A60" s="5"/>
      <c r="B60" s="6"/>
      <c r="C60" s="6"/>
      <c r="D60" s="6"/>
      <c r="E60" s="6"/>
      <c r="F60" s="6"/>
      <c r="G60" s="6"/>
      <c r="H60" s="6"/>
      <c r="I60" s="6"/>
      <c r="J60" s="6"/>
    </row>
    <row r="61" spans="1:10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5">
      <c r="A63" s="5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5">
      <c r="A64" s="5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5">
      <c r="A65" s="5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5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5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5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x14ac:dyDescent="0.25">
      <c r="A70" s="142" t="s">
        <v>0</v>
      </c>
      <c r="B70" s="142"/>
      <c r="C70" s="142"/>
      <c r="D70" s="142"/>
      <c r="E70" s="142"/>
      <c r="F70" s="142"/>
      <c r="G70" s="142"/>
      <c r="H70" s="142"/>
      <c r="I70" s="142"/>
      <c r="J70" s="142"/>
    </row>
    <row r="71" spans="1:10" x14ac:dyDescent="0.25">
      <c r="A71" s="137" t="s">
        <v>1</v>
      </c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10" x14ac:dyDescent="0.25">
      <c r="A72" s="137" t="s">
        <v>2</v>
      </c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10" x14ac:dyDescent="0.25">
      <c r="A73" s="137" t="s">
        <v>3</v>
      </c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10" x14ac:dyDescent="0.25">
      <c r="A74" s="138" t="s">
        <v>4</v>
      </c>
      <c r="B74" s="138"/>
      <c r="C74" s="138"/>
      <c r="D74" s="138"/>
      <c r="E74" s="138"/>
      <c r="F74" s="138"/>
      <c r="G74" s="138"/>
      <c r="H74" s="138"/>
      <c r="I74" s="138"/>
      <c r="J74" s="138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39" t="s">
        <v>5</v>
      </c>
      <c r="B76" s="120"/>
      <c r="C76" s="120"/>
      <c r="D76" s="120"/>
      <c r="E76" s="120"/>
      <c r="F76" s="120"/>
      <c r="G76" s="120"/>
      <c r="H76" s="120"/>
      <c r="I76" s="120"/>
      <c r="J76" s="120"/>
    </row>
    <row r="77" spans="1:10" x14ac:dyDescent="0.25">
      <c r="A77" s="139" t="s">
        <v>6</v>
      </c>
      <c r="B77" s="120"/>
      <c r="C77" s="120"/>
      <c r="D77" s="120"/>
      <c r="E77" s="120"/>
      <c r="F77" s="120"/>
      <c r="G77" s="120"/>
      <c r="H77" s="120"/>
      <c r="I77" s="120"/>
      <c r="J77" s="120"/>
    </row>
    <row r="78" spans="1:10" x14ac:dyDescent="0.25">
      <c r="A78" s="5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5">
      <c r="A79" s="121" t="s">
        <v>49</v>
      </c>
      <c r="B79" s="112"/>
      <c r="C79" s="112"/>
      <c r="D79" s="112"/>
      <c r="E79" s="112"/>
      <c r="F79" s="112"/>
      <c r="G79" s="112"/>
      <c r="H79" s="112"/>
      <c r="I79" s="112"/>
      <c r="J79" s="113"/>
    </row>
    <row r="80" spans="1:10" x14ac:dyDescent="0.25">
      <c r="A80" s="133" t="str">
        <f>A19</f>
        <v>ORIGEM DOS RECURSOS (1): Municipal</v>
      </c>
      <c r="B80" s="112"/>
      <c r="C80" s="112"/>
      <c r="D80" s="112"/>
      <c r="E80" s="112"/>
      <c r="F80" s="112"/>
      <c r="G80" s="112"/>
      <c r="H80" s="112"/>
      <c r="I80" s="112"/>
      <c r="J80" s="113"/>
    </row>
    <row r="81" spans="1:13" ht="72.75" x14ac:dyDescent="0.25">
      <c r="A81" s="134" t="s">
        <v>50</v>
      </c>
      <c r="B81" s="113"/>
      <c r="C81" s="135" t="s">
        <v>51</v>
      </c>
      <c r="D81" s="136"/>
      <c r="E81" s="134" t="s">
        <v>52</v>
      </c>
      <c r="F81" s="113"/>
      <c r="G81" s="134" t="s">
        <v>53</v>
      </c>
      <c r="H81" s="113"/>
      <c r="I81" s="7" t="s">
        <v>54</v>
      </c>
      <c r="J81" s="7" t="s">
        <v>55</v>
      </c>
    </row>
    <row r="82" spans="1:13" x14ac:dyDescent="0.25">
      <c r="A82" s="126" t="s">
        <v>56</v>
      </c>
      <c r="B82" s="126"/>
      <c r="C82" s="127">
        <v>10115.15</v>
      </c>
      <c r="D82" s="119"/>
      <c r="E82" s="117">
        <v>0</v>
      </c>
      <c r="F82" s="119"/>
      <c r="G82" s="117">
        <v>996.77</v>
      </c>
      <c r="H82" s="119"/>
      <c r="I82" s="8">
        <f t="shared" ref="I82:I87" si="0">+E82+G82</f>
        <v>996.77</v>
      </c>
      <c r="J82" s="8">
        <f>10115.15+12294.15-996.77</f>
        <v>21412.53</v>
      </c>
      <c r="M82" s="67"/>
    </row>
    <row r="83" spans="1:13" x14ac:dyDescent="0.25">
      <c r="A83" s="130" t="s">
        <v>57</v>
      </c>
      <c r="B83" s="130"/>
      <c r="C83" s="127">
        <v>4905.5</v>
      </c>
      <c r="D83" s="119"/>
      <c r="E83" s="117">
        <v>0</v>
      </c>
      <c r="F83" s="119"/>
      <c r="G83" s="117">
        <v>0</v>
      </c>
      <c r="H83" s="119"/>
      <c r="I83" s="8">
        <f t="shared" si="0"/>
        <v>0</v>
      </c>
      <c r="J83" s="8">
        <f>4905.5+4804.03</f>
        <v>9709.5299999999988</v>
      </c>
      <c r="M83" s="67"/>
    </row>
    <row r="84" spans="1:13" x14ac:dyDescent="0.25">
      <c r="A84" s="131" t="s">
        <v>58</v>
      </c>
      <c r="B84" s="132"/>
      <c r="C84" s="127">
        <v>119835.91</v>
      </c>
      <c r="D84" s="119"/>
      <c r="E84" s="117">
        <v>10005.86</v>
      </c>
      <c r="F84" s="119"/>
      <c r="G84" s="117">
        <v>0</v>
      </c>
      <c r="H84" s="119"/>
      <c r="I84" s="8">
        <f t="shared" si="0"/>
        <v>10005.86</v>
      </c>
      <c r="J84" s="8">
        <f>119835.91+19305.43</f>
        <v>139141.34</v>
      </c>
      <c r="M84" s="67"/>
    </row>
    <row r="85" spans="1:13" x14ac:dyDescent="0.25">
      <c r="A85" s="126" t="s">
        <v>59</v>
      </c>
      <c r="B85" s="126"/>
      <c r="C85" s="127">
        <v>4415.53</v>
      </c>
      <c r="D85" s="119"/>
      <c r="E85" s="117">
        <v>0</v>
      </c>
      <c r="F85" s="119"/>
      <c r="G85" s="117">
        <v>0</v>
      </c>
      <c r="H85" s="119"/>
      <c r="I85" s="8">
        <f t="shared" si="0"/>
        <v>0</v>
      </c>
      <c r="J85" s="8">
        <f>4415.53+4502.63</f>
        <v>8918.16</v>
      </c>
      <c r="M85" s="67"/>
    </row>
    <row r="86" spans="1:13" x14ac:dyDescent="0.25">
      <c r="A86" s="126" t="s">
        <v>60</v>
      </c>
      <c r="B86" s="126"/>
      <c r="C86" s="127">
        <v>16970.939999999999</v>
      </c>
      <c r="D86" s="119"/>
      <c r="E86" s="117">
        <v>0</v>
      </c>
      <c r="F86" s="119"/>
      <c r="G86" s="117">
        <v>0</v>
      </c>
      <c r="H86" s="119"/>
      <c r="I86" s="8">
        <f t="shared" si="0"/>
        <v>0</v>
      </c>
      <c r="J86" s="8">
        <f>16970.94+8400.06</f>
        <v>25371</v>
      </c>
      <c r="M86" s="67"/>
    </row>
    <row r="87" spans="1:13" x14ac:dyDescent="0.25">
      <c r="A87" s="126" t="s">
        <v>61</v>
      </c>
      <c r="B87" s="126"/>
      <c r="C87" s="127">
        <v>3781.53</v>
      </c>
      <c r="D87" s="119"/>
      <c r="E87" s="117">
        <v>0</v>
      </c>
      <c r="F87" s="119"/>
      <c r="G87" s="117">
        <v>0</v>
      </c>
      <c r="H87" s="119"/>
      <c r="I87" s="8">
        <f t="shared" si="0"/>
        <v>0</v>
      </c>
      <c r="J87" s="8">
        <f>3781.53+6106.48</f>
        <v>9888.01</v>
      </c>
      <c r="M87" s="67"/>
    </row>
    <row r="88" spans="1:13" x14ac:dyDescent="0.25">
      <c r="A88" s="128" t="s">
        <v>62</v>
      </c>
      <c r="B88" s="129"/>
      <c r="C88" s="127">
        <f>SUM(C82:D87)</f>
        <v>160024.56</v>
      </c>
      <c r="D88" s="119"/>
      <c r="E88" s="117">
        <f>SUM(E82:F87)</f>
        <v>10005.86</v>
      </c>
      <c r="F88" s="119"/>
      <c r="G88" s="117">
        <f>SUM(G82:H87)</f>
        <v>996.77</v>
      </c>
      <c r="H88" s="119"/>
      <c r="I88" s="8">
        <f>SUM(I82:I87)</f>
        <v>11002.630000000001</v>
      </c>
      <c r="J88" s="8">
        <f>SUM(J82:J87)</f>
        <v>214440.57</v>
      </c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3" x14ac:dyDescent="0.25">
      <c r="A90" s="123" t="s">
        <v>63</v>
      </c>
      <c r="B90" s="120"/>
      <c r="C90" s="120"/>
      <c r="D90" s="120"/>
      <c r="E90" s="120"/>
      <c r="F90" s="120"/>
      <c r="G90" s="120"/>
      <c r="H90" s="120"/>
      <c r="I90" s="120"/>
      <c r="J90" s="120"/>
    </row>
    <row r="91" spans="1:13" x14ac:dyDescent="0.25">
      <c r="A91" s="123" t="s">
        <v>64</v>
      </c>
      <c r="B91" s="120"/>
      <c r="C91" s="120"/>
      <c r="D91" s="120"/>
      <c r="E91" s="120"/>
      <c r="F91" s="120"/>
      <c r="G91" s="120"/>
      <c r="H91" s="120"/>
      <c r="I91" s="120"/>
      <c r="J91" s="120"/>
    </row>
    <row r="92" spans="1:13" x14ac:dyDescent="0.25">
      <c r="A92" s="123" t="s">
        <v>65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3" x14ac:dyDescent="0.25">
      <c r="A93" s="123" t="s">
        <v>66</v>
      </c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3" ht="23.25" customHeight="1" x14ac:dyDescent="0.25">
      <c r="A94" s="124" t="s">
        <v>67</v>
      </c>
      <c r="B94" s="125"/>
      <c r="C94" s="125"/>
      <c r="D94" s="125"/>
      <c r="E94" s="125"/>
      <c r="F94" s="125"/>
      <c r="G94" s="125"/>
      <c r="H94" s="125"/>
      <c r="I94" s="125"/>
      <c r="J94" s="125"/>
    </row>
    <row r="95" spans="1:13" x14ac:dyDescent="0.25">
      <c r="A95" s="123" t="s">
        <v>68</v>
      </c>
      <c r="B95" s="120"/>
      <c r="C95" s="120"/>
      <c r="D95" s="120"/>
      <c r="E95" s="120"/>
      <c r="F95" s="120"/>
      <c r="G95" s="120"/>
      <c r="H95" s="120"/>
      <c r="I95" s="120"/>
      <c r="J95" s="120"/>
    </row>
    <row r="96" spans="1:13" x14ac:dyDescent="0.25">
      <c r="A96" s="120"/>
      <c r="B96" s="120"/>
      <c r="C96" s="120"/>
      <c r="D96" s="120"/>
      <c r="E96" s="120"/>
      <c r="F96" s="120"/>
      <c r="G96" s="120"/>
      <c r="H96" s="120"/>
      <c r="I96" s="120"/>
      <c r="J96" s="120"/>
    </row>
    <row r="97" spans="1:10" x14ac:dyDescent="0.25">
      <c r="A97" s="121" t="s">
        <v>69</v>
      </c>
      <c r="B97" s="112"/>
      <c r="C97" s="112"/>
      <c r="D97" s="112"/>
      <c r="E97" s="112"/>
      <c r="F97" s="112"/>
      <c r="G97" s="112"/>
      <c r="H97" s="112"/>
      <c r="I97" s="112"/>
      <c r="J97" s="113"/>
    </row>
    <row r="98" spans="1:10" x14ac:dyDescent="0.25">
      <c r="A98" s="111" t="s">
        <v>70</v>
      </c>
      <c r="B98" s="112"/>
      <c r="C98" s="112"/>
      <c r="D98" s="112"/>
      <c r="E98" s="112"/>
      <c r="F98" s="112"/>
      <c r="G98" s="113"/>
      <c r="H98" s="114">
        <f>I41</f>
        <v>11121.3</v>
      </c>
      <c r="I98" s="115"/>
      <c r="J98" s="116"/>
    </row>
    <row r="99" spans="1:10" x14ac:dyDescent="0.25">
      <c r="A99" s="111" t="s">
        <v>71</v>
      </c>
      <c r="B99" s="112"/>
      <c r="C99" s="112"/>
      <c r="D99" s="112"/>
      <c r="E99" s="112"/>
      <c r="F99" s="112"/>
      <c r="G99" s="113"/>
      <c r="H99" s="122">
        <f>I88</f>
        <v>11002.630000000001</v>
      </c>
      <c r="I99" s="115"/>
      <c r="J99" s="116"/>
    </row>
    <row r="100" spans="1:10" x14ac:dyDescent="0.25">
      <c r="A100" s="111" t="s">
        <v>72</v>
      </c>
      <c r="B100" s="112"/>
      <c r="C100" s="112"/>
      <c r="D100" s="112"/>
      <c r="E100" s="112"/>
      <c r="F100" s="112"/>
      <c r="G100" s="113"/>
      <c r="H100" s="114">
        <f>I39-H99-I40</f>
        <v>118.66999999999825</v>
      </c>
      <c r="I100" s="115"/>
      <c r="J100" s="116"/>
    </row>
    <row r="101" spans="1:10" x14ac:dyDescent="0.25">
      <c r="A101" s="111" t="s">
        <v>73</v>
      </c>
      <c r="B101" s="112"/>
      <c r="C101" s="112"/>
      <c r="D101" s="112"/>
      <c r="E101" s="112"/>
      <c r="F101" s="112"/>
      <c r="G101" s="113"/>
      <c r="H101" s="117">
        <v>0</v>
      </c>
      <c r="I101" s="118"/>
      <c r="J101" s="119"/>
    </row>
    <row r="102" spans="1:10" x14ac:dyDescent="0.25">
      <c r="A102" s="111" t="s">
        <v>74</v>
      </c>
      <c r="B102" s="112"/>
      <c r="C102" s="112"/>
      <c r="D102" s="112"/>
      <c r="E102" s="112"/>
      <c r="F102" s="112"/>
      <c r="G102" s="113"/>
      <c r="H102" s="114">
        <f>H100-H101</f>
        <v>118.66999999999825</v>
      </c>
      <c r="I102" s="115"/>
      <c r="J102" s="116"/>
    </row>
    <row r="103" spans="1:1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05" t="s">
        <v>75</v>
      </c>
      <c r="B104" s="106"/>
      <c r="C104" s="106"/>
      <c r="D104" s="106"/>
      <c r="E104" s="106"/>
      <c r="F104" s="106"/>
      <c r="G104" s="106"/>
      <c r="H104" s="106"/>
      <c r="I104" s="106"/>
      <c r="J104" s="107"/>
    </row>
    <row r="105" spans="1:10" ht="12" customHeight="1" x14ac:dyDescent="0.25">
      <c r="A105" s="108"/>
      <c r="B105" s="109"/>
      <c r="C105" s="109"/>
      <c r="D105" s="109"/>
      <c r="E105" s="109"/>
      <c r="F105" s="109"/>
      <c r="G105" s="109"/>
      <c r="H105" s="109"/>
      <c r="I105" s="109"/>
      <c r="J105" s="110"/>
    </row>
    <row r="106" spans="1:1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9"/>
      <c r="B107" s="9" t="s">
        <v>139</v>
      </c>
      <c r="C107" s="9"/>
      <c r="D107" s="9"/>
      <c r="E107" s="9"/>
      <c r="F107" s="9"/>
      <c r="G107" s="9"/>
      <c r="H107" s="9"/>
      <c r="I107" s="9"/>
      <c r="J107" s="3"/>
    </row>
    <row r="108" spans="1:1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3"/>
    </row>
    <row r="109" spans="1:1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3"/>
    </row>
    <row r="110" spans="1:10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3"/>
    </row>
    <row r="111" spans="1:10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3"/>
    </row>
    <row r="112" spans="1:10" x14ac:dyDescent="0.25">
      <c r="A112" s="9"/>
      <c r="B112" s="10" t="s">
        <v>76</v>
      </c>
      <c r="C112" s="9"/>
      <c r="D112" s="9"/>
      <c r="E112" s="9"/>
      <c r="F112" s="9"/>
      <c r="G112" s="9"/>
      <c r="H112" s="11" t="s">
        <v>77</v>
      </c>
      <c r="J112" s="12"/>
    </row>
    <row r="113" spans="1:10" x14ac:dyDescent="0.25">
      <c r="A113" s="9"/>
      <c r="B113" s="9" t="s">
        <v>78</v>
      </c>
      <c r="C113" s="9"/>
      <c r="D113" s="9"/>
      <c r="E113" s="9"/>
      <c r="F113" s="9"/>
      <c r="G113" s="9"/>
      <c r="H113" s="13" t="s">
        <v>79</v>
      </c>
      <c r="J113" s="12"/>
    </row>
    <row r="114" spans="1:10" x14ac:dyDescent="0.25">
      <c r="B114" s="14" t="s">
        <v>80</v>
      </c>
      <c r="H114" s="13" t="s">
        <v>81</v>
      </c>
      <c r="J114" s="12"/>
    </row>
  </sheetData>
  <mergeCells count="155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opLeftCell="A91" workbookViewId="0">
      <selection activeCell="E84" sqref="E84:F84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</cols>
  <sheetData>
    <row r="1" spans="1:10" ht="15.75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x14ac:dyDescent="0.2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25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25">
      <c r="A4" s="137" t="s">
        <v>3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25">
      <c r="A5" s="138" t="s">
        <v>4</v>
      </c>
      <c r="B5" s="138"/>
      <c r="C5" s="138"/>
      <c r="D5" s="138"/>
      <c r="E5" s="138"/>
      <c r="F5" s="138"/>
      <c r="G5" s="138"/>
      <c r="H5" s="138"/>
      <c r="I5" s="138"/>
      <c r="J5" s="138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39" t="s">
        <v>5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0" x14ac:dyDescent="0.25">
      <c r="A8" s="139" t="s">
        <v>6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0" x14ac:dyDescent="0.25">
      <c r="A9" s="2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174" t="s">
        <v>7</v>
      </c>
      <c r="B10" s="112"/>
      <c r="C10" s="112"/>
      <c r="D10" s="112"/>
      <c r="E10" s="112"/>
      <c r="F10" s="112"/>
      <c r="G10" s="112"/>
      <c r="H10" s="112"/>
      <c r="I10" s="112"/>
      <c r="J10" s="113"/>
    </row>
    <row r="11" spans="1:10" x14ac:dyDescent="0.25">
      <c r="A11" s="168" t="s">
        <v>8</v>
      </c>
      <c r="B11" s="112"/>
      <c r="C11" s="112"/>
      <c r="D11" s="112"/>
      <c r="E11" s="112"/>
      <c r="F11" s="112"/>
      <c r="G11" s="112"/>
      <c r="H11" s="112"/>
      <c r="I11" s="112"/>
      <c r="J11" s="113"/>
    </row>
    <row r="12" spans="1:10" x14ac:dyDescent="0.25">
      <c r="A12" s="168" t="s">
        <v>9</v>
      </c>
      <c r="B12" s="112"/>
      <c r="C12" s="112"/>
      <c r="D12" s="112"/>
      <c r="E12" s="112"/>
      <c r="F12" s="112"/>
      <c r="G12" s="112"/>
      <c r="H12" s="112"/>
      <c r="I12" s="112"/>
      <c r="J12" s="113"/>
    </row>
    <row r="13" spans="1:10" x14ac:dyDescent="0.25">
      <c r="A13" s="168" t="s">
        <v>10</v>
      </c>
      <c r="B13" s="112"/>
      <c r="C13" s="112"/>
      <c r="D13" s="112"/>
      <c r="E13" s="112"/>
      <c r="F13" s="112"/>
      <c r="G13" s="112"/>
      <c r="H13" s="112"/>
      <c r="I13" s="112"/>
      <c r="J13" s="113"/>
    </row>
    <row r="14" spans="1:10" x14ac:dyDescent="0.25">
      <c r="A14" s="174" t="s">
        <v>11</v>
      </c>
      <c r="B14" s="112"/>
      <c r="C14" s="112"/>
      <c r="D14" s="112"/>
      <c r="E14" s="112"/>
      <c r="F14" s="112"/>
      <c r="G14" s="112"/>
      <c r="H14" s="112"/>
      <c r="I14" s="112"/>
      <c r="J14" s="113"/>
    </row>
    <row r="15" spans="1:10" x14ac:dyDescent="0.25">
      <c r="A15" s="168" t="s">
        <v>12</v>
      </c>
      <c r="B15" s="112"/>
      <c r="C15" s="112"/>
      <c r="D15" s="112"/>
      <c r="E15" s="112"/>
      <c r="F15" s="112"/>
      <c r="G15" s="112"/>
      <c r="H15" s="112"/>
      <c r="I15" s="112"/>
      <c r="J15" s="113"/>
    </row>
    <row r="16" spans="1:10" x14ac:dyDescent="0.25">
      <c r="A16" s="169" t="s">
        <v>138</v>
      </c>
      <c r="B16" s="170"/>
      <c r="C16" s="170"/>
      <c r="D16" s="170"/>
      <c r="E16" s="170"/>
      <c r="F16" s="170"/>
      <c r="G16" s="170"/>
      <c r="H16" s="170"/>
      <c r="I16" s="170"/>
      <c r="J16" s="170"/>
    </row>
    <row r="17" spans="1:10" x14ac:dyDescent="0.25">
      <c r="A17" s="171" t="s">
        <v>13</v>
      </c>
      <c r="B17" s="112"/>
      <c r="C17" s="112"/>
      <c r="D17" s="112"/>
      <c r="E17" s="112"/>
      <c r="F17" s="112"/>
      <c r="G17" s="112"/>
      <c r="H17" s="112"/>
      <c r="I17" s="112"/>
      <c r="J17" s="113"/>
    </row>
    <row r="18" spans="1:10" x14ac:dyDescent="0.25">
      <c r="A18" s="172"/>
      <c r="B18" s="120"/>
      <c r="C18" s="120"/>
      <c r="D18" s="120"/>
      <c r="E18" s="120"/>
      <c r="F18" s="120"/>
      <c r="G18" s="120"/>
      <c r="H18" s="120"/>
      <c r="I18" s="120"/>
      <c r="J18" s="120"/>
    </row>
    <row r="19" spans="1:10" x14ac:dyDescent="0.25">
      <c r="A19" s="173" t="s">
        <v>14</v>
      </c>
      <c r="B19" s="112"/>
      <c r="C19" s="112"/>
      <c r="D19" s="112"/>
      <c r="E19" s="112"/>
      <c r="F19" s="112"/>
      <c r="G19" s="112"/>
      <c r="H19" s="112"/>
      <c r="I19" s="112"/>
      <c r="J19" s="11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134" t="s">
        <v>15</v>
      </c>
      <c r="B21" s="112"/>
      <c r="C21" s="112"/>
      <c r="D21" s="113"/>
      <c r="E21" s="134" t="s">
        <v>16</v>
      </c>
      <c r="F21" s="113"/>
      <c r="G21" s="134" t="s">
        <v>17</v>
      </c>
      <c r="H21" s="113"/>
      <c r="I21" s="134" t="s">
        <v>18</v>
      </c>
      <c r="J21" s="113"/>
    </row>
    <row r="22" spans="1:10" x14ac:dyDescent="0.25">
      <c r="A22" s="157" t="s">
        <v>19</v>
      </c>
      <c r="B22" s="158"/>
      <c r="C22" s="158"/>
      <c r="D22" s="159"/>
      <c r="E22" s="160">
        <v>43131</v>
      </c>
      <c r="F22" s="161"/>
      <c r="G22" s="162" t="s">
        <v>20</v>
      </c>
      <c r="H22" s="163"/>
      <c r="I22" s="164">
        <v>1543440</v>
      </c>
      <c r="J22" s="165"/>
    </row>
    <row r="23" spans="1:10" x14ac:dyDescent="0.25">
      <c r="A23" s="157" t="s">
        <v>21</v>
      </c>
      <c r="B23" s="158"/>
      <c r="C23" s="158"/>
      <c r="D23" s="159"/>
      <c r="E23" s="160">
        <v>43272</v>
      </c>
      <c r="F23" s="161"/>
      <c r="G23" s="162" t="s">
        <v>22</v>
      </c>
      <c r="H23" s="163"/>
      <c r="I23" s="164">
        <v>46306.06</v>
      </c>
      <c r="J23" s="165"/>
    </row>
    <row r="24" spans="1:10" x14ac:dyDescent="0.25">
      <c r="A24" s="157" t="s">
        <v>23</v>
      </c>
      <c r="B24" s="158"/>
      <c r="C24" s="158"/>
      <c r="D24" s="159"/>
      <c r="E24" s="160">
        <v>43462</v>
      </c>
      <c r="F24" s="161"/>
      <c r="G24" s="162" t="s">
        <v>24</v>
      </c>
      <c r="H24" s="163"/>
      <c r="I24" s="164">
        <v>1662821.82</v>
      </c>
      <c r="J24" s="165"/>
    </row>
    <row r="25" spans="1:10" x14ac:dyDescent="0.25">
      <c r="A25" s="157" t="s">
        <v>25</v>
      </c>
      <c r="B25" s="158"/>
      <c r="C25" s="158"/>
      <c r="D25" s="159"/>
      <c r="E25" s="160">
        <v>43588</v>
      </c>
      <c r="F25" s="161"/>
      <c r="G25" s="162" t="s">
        <v>24</v>
      </c>
      <c r="H25" s="163"/>
      <c r="I25" s="164">
        <v>1781796.38</v>
      </c>
      <c r="J25" s="165"/>
    </row>
    <row r="26" spans="1:10" x14ac:dyDescent="0.25">
      <c r="A26" s="157" t="s">
        <v>26</v>
      </c>
      <c r="B26" s="158"/>
      <c r="C26" s="158"/>
      <c r="D26" s="159"/>
      <c r="E26" s="160">
        <v>43825</v>
      </c>
      <c r="F26" s="161"/>
      <c r="G26" s="162" t="s">
        <v>27</v>
      </c>
      <c r="H26" s="163"/>
      <c r="I26" s="164">
        <v>3444361.84</v>
      </c>
      <c r="J26" s="165"/>
    </row>
    <row r="27" spans="1:10" x14ac:dyDescent="0.25">
      <c r="A27" s="157" t="s">
        <v>28</v>
      </c>
      <c r="B27" s="158"/>
      <c r="C27" s="158"/>
      <c r="D27" s="159"/>
      <c r="E27" s="160">
        <v>44292</v>
      </c>
      <c r="F27" s="161"/>
      <c r="G27" s="162" t="s">
        <v>29</v>
      </c>
      <c r="H27" s="163"/>
      <c r="I27" s="164">
        <v>2541151.52</v>
      </c>
      <c r="J27" s="165"/>
    </row>
    <row r="28" spans="1:10" x14ac:dyDescent="0.25">
      <c r="A28" s="157" t="s">
        <v>30</v>
      </c>
      <c r="B28" s="158"/>
      <c r="C28" s="158"/>
      <c r="D28" s="159"/>
      <c r="E28" s="160">
        <v>44369</v>
      </c>
      <c r="F28" s="161"/>
      <c r="G28" s="162" t="s">
        <v>31</v>
      </c>
      <c r="H28" s="163"/>
      <c r="I28" s="164">
        <v>30000</v>
      </c>
      <c r="J28" s="165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4"/>
      <c r="J29" s="4"/>
    </row>
    <row r="30" spans="1:10" x14ac:dyDescent="0.25">
      <c r="A30" s="121" t="s">
        <v>32</v>
      </c>
      <c r="B30" s="112"/>
      <c r="C30" s="112"/>
      <c r="D30" s="112"/>
      <c r="E30" s="112"/>
      <c r="F30" s="112"/>
      <c r="G30" s="112"/>
      <c r="H30" s="112"/>
      <c r="I30" s="112"/>
      <c r="J30" s="113"/>
    </row>
    <row r="31" spans="1:10" x14ac:dyDescent="0.25">
      <c r="A31" s="166" t="s">
        <v>33</v>
      </c>
      <c r="B31" s="113"/>
      <c r="C31" s="166" t="s">
        <v>34</v>
      </c>
      <c r="D31" s="113"/>
      <c r="E31" s="166" t="s">
        <v>35</v>
      </c>
      <c r="F31" s="113"/>
      <c r="G31" s="166" t="s">
        <v>36</v>
      </c>
      <c r="H31" s="167"/>
      <c r="I31" s="166" t="s">
        <v>37</v>
      </c>
      <c r="J31" s="113"/>
    </row>
    <row r="32" spans="1:10" x14ac:dyDescent="0.25">
      <c r="A32" s="152">
        <v>44814</v>
      </c>
      <c r="B32" s="116"/>
      <c r="C32" s="117">
        <v>100000</v>
      </c>
      <c r="D32" s="119"/>
      <c r="E32" s="153">
        <v>44809</v>
      </c>
      <c r="F32" s="116"/>
      <c r="G32" s="154">
        <v>1</v>
      </c>
      <c r="H32" s="155"/>
      <c r="I32" s="151">
        <v>100000</v>
      </c>
      <c r="J32" s="146"/>
    </row>
    <row r="33" spans="1:10" x14ac:dyDescent="0.25">
      <c r="A33" s="153"/>
      <c r="B33" s="156"/>
      <c r="C33" s="117"/>
      <c r="D33" s="119"/>
      <c r="E33" s="153"/>
      <c r="F33" s="156"/>
      <c r="G33" s="154"/>
      <c r="H33" s="155"/>
      <c r="I33" s="151"/>
      <c r="J33" s="146"/>
    </row>
    <row r="34" spans="1:10" x14ac:dyDescent="0.25">
      <c r="A34" s="150"/>
      <c r="B34" s="113"/>
      <c r="C34" s="150"/>
      <c r="D34" s="113"/>
      <c r="E34" s="150"/>
      <c r="F34" s="113"/>
      <c r="G34" s="150"/>
      <c r="H34" s="113"/>
      <c r="I34" s="151"/>
      <c r="J34" s="146"/>
    </row>
    <row r="35" spans="1:10" x14ac:dyDescent="0.25">
      <c r="A35" s="143" t="s">
        <v>38</v>
      </c>
      <c r="B35" s="112"/>
      <c r="C35" s="112"/>
      <c r="D35" s="112"/>
      <c r="E35" s="112"/>
      <c r="F35" s="113"/>
      <c r="G35" s="144"/>
      <c r="H35" s="113"/>
      <c r="I35" s="145">
        <v>0</v>
      </c>
      <c r="J35" s="146"/>
    </row>
    <row r="36" spans="1:10" x14ac:dyDescent="0.25">
      <c r="A36" s="143" t="s">
        <v>39</v>
      </c>
      <c r="B36" s="112"/>
      <c r="C36" s="112"/>
      <c r="D36" s="112"/>
      <c r="E36" s="112"/>
      <c r="F36" s="113"/>
      <c r="G36" s="144"/>
      <c r="H36" s="113"/>
      <c r="I36" s="147">
        <f>SUM(I32:J34)</f>
        <v>100000</v>
      </c>
      <c r="J36" s="146"/>
    </row>
    <row r="37" spans="1:10" x14ac:dyDescent="0.25">
      <c r="A37" s="143" t="s">
        <v>40</v>
      </c>
      <c r="B37" s="112"/>
      <c r="C37" s="112"/>
      <c r="D37" s="112"/>
      <c r="E37" s="112"/>
      <c r="F37" s="113"/>
      <c r="G37" s="144"/>
      <c r="H37" s="113"/>
      <c r="I37" s="145">
        <v>0</v>
      </c>
      <c r="J37" s="146"/>
    </row>
    <row r="38" spans="1:10" x14ac:dyDescent="0.25">
      <c r="A38" s="143" t="s">
        <v>41</v>
      </c>
      <c r="B38" s="148"/>
      <c r="C38" s="148"/>
      <c r="D38" s="148"/>
      <c r="E38" s="148"/>
      <c r="F38" s="149"/>
      <c r="G38" s="144"/>
      <c r="H38" s="113"/>
      <c r="I38" s="147">
        <v>0</v>
      </c>
      <c r="J38" s="146"/>
    </row>
    <row r="39" spans="1:10" x14ac:dyDescent="0.25">
      <c r="A39" s="143" t="s">
        <v>42</v>
      </c>
      <c r="B39" s="112"/>
      <c r="C39" s="112"/>
      <c r="D39" s="112"/>
      <c r="E39" s="112"/>
      <c r="F39" s="113"/>
      <c r="G39" s="144"/>
      <c r="H39" s="113"/>
      <c r="I39" s="145">
        <f>SUM(I35:J38)</f>
        <v>100000</v>
      </c>
      <c r="J39" s="146"/>
    </row>
    <row r="40" spans="1:10" x14ac:dyDescent="0.25">
      <c r="A40" s="143" t="s">
        <v>43</v>
      </c>
      <c r="B40" s="112"/>
      <c r="C40" s="112"/>
      <c r="D40" s="112"/>
      <c r="E40" s="112"/>
      <c r="F40" s="113"/>
      <c r="G40" s="144"/>
      <c r="H40" s="113"/>
      <c r="I40" s="145">
        <v>0</v>
      </c>
      <c r="J40" s="146"/>
    </row>
    <row r="41" spans="1:10" x14ac:dyDescent="0.25">
      <c r="A41" s="143" t="s">
        <v>44</v>
      </c>
      <c r="B41" s="112"/>
      <c r="C41" s="112"/>
      <c r="D41" s="112"/>
      <c r="E41" s="112"/>
      <c r="F41" s="113"/>
      <c r="G41" s="144"/>
      <c r="H41" s="113"/>
      <c r="I41" s="147">
        <f>I39+I40</f>
        <v>100000</v>
      </c>
      <c r="J41" s="146"/>
    </row>
    <row r="42" spans="1:10" x14ac:dyDescent="0.25">
      <c r="A42" s="123" t="s">
        <v>45</v>
      </c>
      <c r="B42" s="120"/>
      <c r="C42" s="120"/>
      <c r="D42" s="120"/>
      <c r="E42" s="120"/>
      <c r="F42" s="120"/>
      <c r="G42" s="120"/>
      <c r="H42" s="120"/>
      <c r="I42" s="120"/>
      <c r="J42" s="120"/>
    </row>
    <row r="43" spans="1:10" x14ac:dyDescent="0.25">
      <c r="A43" s="123" t="s">
        <v>46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 x14ac:dyDescent="0.25">
      <c r="A44" s="123" t="s">
        <v>47</v>
      </c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21.75" customHeight="1" x14ac:dyDescent="0.25">
      <c r="A46" s="140" t="s">
        <v>48</v>
      </c>
      <c r="B46" s="141"/>
      <c r="C46" s="141"/>
      <c r="D46" s="141"/>
      <c r="E46" s="141"/>
      <c r="F46" s="141"/>
      <c r="G46" s="141"/>
      <c r="H46" s="141"/>
      <c r="I46" s="141"/>
      <c r="J46" s="136"/>
    </row>
    <row r="47" spans="1:10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5">
      <c r="A60" s="5"/>
      <c r="B60" s="6"/>
      <c r="C60" s="6"/>
      <c r="D60" s="6"/>
      <c r="E60" s="6"/>
      <c r="F60" s="6"/>
      <c r="G60" s="6"/>
      <c r="H60" s="6"/>
      <c r="I60" s="6"/>
      <c r="J60" s="6"/>
    </row>
    <row r="61" spans="1:10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5">
      <c r="A63" s="5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5">
      <c r="A64" s="5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5">
      <c r="A65" s="5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5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5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5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x14ac:dyDescent="0.25">
      <c r="A70" s="142" t="s">
        <v>0</v>
      </c>
      <c r="B70" s="142"/>
      <c r="C70" s="142"/>
      <c r="D70" s="142"/>
      <c r="E70" s="142"/>
      <c r="F70" s="142"/>
      <c r="G70" s="142"/>
      <c r="H70" s="142"/>
      <c r="I70" s="142"/>
      <c r="J70" s="142"/>
    </row>
    <row r="71" spans="1:10" x14ac:dyDescent="0.25">
      <c r="A71" s="137" t="s">
        <v>1</v>
      </c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10" x14ac:dyDescent="0.25">
      <c r="A72" s="137" t="s">
        <v>2</v>
      </c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10" x14ac:dyDescent="0.25">
      <c r="A73" s="137" t="s">
        <v>3</v>
      </c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10" x14ac:dyDescent="0.25">
      <c r="A74" s="138" t="s">
        <v>4</v>
      </c>
      <c r="B74" s="138"/>
      <c r="C74" s="138"/>
      <c r="D74" s="138"/>
      <c r="E74" s="138"/>
      <c r="F74" s="138"/>
      <c r="G74" s="138"/>
      <c r="H74" s="138"/>
      <c r="I74" s="138"/>
      <c r="J74" s="138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39" t="s">
        <v>5</v>
      </c>
      <c r="B76" s="120"/>
      <c r="C76" s="120"/>
      <c r="D76" s="120"/>
      <c r="E76" s="120"/>
      <c r="F76" s="120"/>
      <c r="G76" s="120"/>
      <c r="H76" s="120"/>
      <c r="I76" s="120"/>
      <c r="J76" s="120"/>
    </row>
    <row r="77" spans="1:10" x14ac:dyDescent="0.25">
      <c r="A77" s="139" t="s">
        <v>6</v>
      </c>
      <c r="B77" s="120"/>
      <c r="C77" s="120"/>
      <c r="D77" s="120"/>
      <c r="E77" s="120"/>
      <c r="F77" s="120"/>
      <c r="G77" s="120"/>
      <c r="H77" s="120"/>
      <c r="I77" s="120"/>
      <c r="J77" s="120"/>
    </row>
    <row r="78" spans="1:10" x14ac:dyDescent="0.25">
      <c r="A78" s="5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5">
      <c r="A79" s="121" t="s">
        <v>49</v>
      </c>
      <c r="B79" s="112"/>
      <c r="C79" s="112"/>
      <c r="D79" s="112"/>
      <c r="E79" s="112"/>
      <c r="F79" s="112"/>
      <c r="G79" s="112"/>
      <c r="H79" s="112"/>
      <c r="I79" s="112"/>
      <c r="J79" s="113"/>
    </row>
    <row r="80" spans="1:10" x14ac:dyDescent="0.25">
      <c r="A80" s="133" t="str">
        <f>A19</f>
        <v>ORIGEM DOS RECURSOS (1): Federal</v>
      </c>
      <c r="B80" s="112"/>
      <c r="C80" s="112"/>
      <c r="D80" s="112"/>
      <c r="E80" s="112"/>
      <c r="F80" s="112"/>
      <c r="G80" s="112"/>
      <c r="H80" s="112"/>
      <c r="I80" s="112"/>
      <c r="J80" s="113"/>
    </row>
    <row r="81" spans="1:10" ht="72.75" x14ac:dyDescent="0.25">
      <c r="A81" s="134" t="s">
        <v>50</v>
      </c>
      <c r="B81" s="113"/>
      <c r="C81" s="135" t="s">
        <v>51</v>
      </c>
      <c r="D81" s="136"/>
      <c r="E81" s="134" t="s">
        <v>52</v>
      </c>
      <c r="F81" s="113"/>
      <c r="G81" s="134" t="s">
        <v>53</v>
      </c>
      <c r="H81" s="113"/>
      <c r="I81" s="7" t="s">
        <v>54</v>
      </c>
      <c r="J81" s="7" t="s">
        <v>55</v>
      </c>
    </row>
    <row r="82" spans="1:10" x14ac:dyDescent="0.25">
      <c r="A82" s="126" t="s">
        <v>56</v>
      </c>
      <c r="B82" s="126"/>
      <c r="C82" s="127">
        <v>0</v>
      </c>
      <c r="D82" s="119"/>
      <c r="E82" s="117">
        <v>0</v>
      </c>
      <c r="F82" s="119"/>
      <c r="G82" s="117">
        <f t="shared" ref="G82:G87" si="0">C82-J82</f>
        <v>0</v>
      </c>
      <c r="H82" s="119"/>
      <c r="I82" s="8">
        <f t="shared" ref="I82:I87" si="1">+E82+G82</f>
        <v>0</v>
      </c>
      <c r="J82" s="8">
        <v>0</v>
      </c>
    </row>
    <row r="83" spans="1:10" x14ac:dyDescent="0.25">
      <c r="A83" s="130" t="s">
        <v>57</v>
      </c>
      <c r="B83" s="130"/>
      <c r="C83" s="127">
        <v>0</v>
      </c>
      <c r="D83" s="119"/>
      <c r="E83" s="117">
        <v>0</v>
      </c>
      <c r="F83" s="119"/>
      <c r="G83" s="117">
        <f t="shared" si="0"/>
        <v>0</v>
      </c>
      <c r="H83" s="119"/>
      <c r="I83" s="8">
        <f t="shared" si="1"/>
        <v>0</v>
      </c>
      <c r="J83" s="8">
        <v>0</v>
      </c>
    </row>
    <row r="84" spans="1:10" x14ac:dyDescent="0.25">
      <c r="A84" s="131" t="s">
        <v>58</v>
      </c>
      <c r="B84" s="132"/>
      <c r="C84" s="127">
        <v>0</v>
      </c>
      <c r="D84" s="119"/>
      <c r="E84" s="117">
        <v>100000</v>
      </c>
      <c r="F84" s="119"/>
      <c r="G84" s="117">
        <f t="shared" si="0"/>
        <v>0</v>
      </c>
      <c r="H84" s="119"/>
      <c r="I84" s="8">
        <f t="shared" si="1"/>
        <v>100000</v>
      </c>
      <c r="J84" s="8">
        <v>0</v>
      </c>
    </row>
    <row r="85" spans="1:10" x14ac:dyDescent="0.25">
      <c r="A85" s="126" t="s">
        <v>59</v>
      </c>
      <c r="B85" s="126"/>
      <c r="C85" s="127">
        <v>0</v>
      </c>
      <c r="D85" s="119"/>
      <c r="E85" s="117">
        <v>0</v>
      </c>
      <c r="F85" s="119"/>
      <c r="G85" s="117">
        <f t="shared" si="0"/>
        <v>0</v>
      </c>
      <c r="H85" s="119"/>
      <c r="I85" s="8">
        <f t="shared" si="1"/>
        <v>0</v>
      </c>
      <c r="J85" s="8">
        <v>0</v>
      </c>
    </row>
    <row r="86" spans="1:10" x14ac:dyDescent="0.25">
      <c r="A86" s="126" t="s">
        <v>60</v>
      </c>
      <c r="B86" s="126"/>
      <c r="C86" s="127">
        <v>0</v>
      </c>
      <c r="D86" s="119"/>
      <c r="E86" s="117">
        <v>0</v>
      </c>
      <c r="F86" s="119"/>
      <c r="G86" s="117">
        <f t="shared" si="0"/>
        <v>0</v>
      </c>
      <c r="H86" s="119"/>
      <c r="I86" s="8">
        <f t="shared" si="1"/>
        <v>0</v>
      </c>
      <c r="J86" s="8">
        <v>0</v>
      </c>
    </row>
    <row r="87" spans="1:10" x14ac:dyDescent="0.25">
      <c r="A87" s="126" t="s">
        <v>61</v>
      </c>
      <c r="B87" s="126"/>
      <c r="C87" s="127">
        <v>0</v>
      </c>
      <c r="D87" s="119"/>
      <c r="E87" s="117">
        <v>0</v>
      </c>
      <c r="F87" s="119"/>
      <c r="G87" s="117">
        <f t="shared" si="0"/>
        <v>0</v>
      </c>
      <c r="H87" s="119"/>
      <c r="I87" s="8">
        <f t="shared" si="1"/>
        <v>0</v>
      </c>
      <c r="J87" s="8">
        <v>0</v>
      </c>
    </row>
    <row r="88" spans="1:10" x14ac:dyDescent="0.25">
      <c r="A88" s="128" t="s">
        <v>62</v>
      </c>
      <c r="B88" s="129"/>
      <c r="C88" s="127">
        <f>SUM(C82:D87)</f>
        <v>0</v>
      </c>
      <c r="D88" s="119"/>
      <c r="E88" s="117">
        <f>SUM(E82:F87)</f>
        <v>100000</v>
      </c>
      <c r="F88" s="119"/>
      <c r="G88" s="117">
        <f>SUM(G82:H87)</f>
        <v>0</v>
      </c>
      <c r="H88" s="119"/>
      <c r="I88" s="8">
        <f>SUM(I82:I87)</f>
        <v>100000</v>
      </c>
      <c r="J88" s="8">
        <f>SUM(J82:J87)</f>
        <v>0</v>
      </c>
    </row>
    <row r="89" spans="1:1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123" t="s">
        <v>63</v>
      </c>
      <c r="B90" s="120"/>
      <c r="C90" s="120"/>
      <c r="D90" s="120"/>
      <c r="E90" s="120"/>
      <c r="F90" s="120"/>
      <c r="G90" s="120"/>
      <c r="H90" s="120"/>
      <c r="I90" s="120"/>
      <c r="J90" s="120"/>
    </row>
    <row r="91" spans="1:10" x14ac:dyDescent="0.25">
      <c r="A91" s="123" t="s">
        <v>64</v>
      </c>
      <c r="B91" s="120"/>
      <c r="C91" s="120"/>
      <c r="D91" s="120"/>
      <c r="E91" s="120"/>
      <c r="F91" s="120"/>
      <c r="G91" s="120"/>
      <c r="H91" s="120"/>
      <c r="I91" s="120"/>
      <c r="J91" s="120"/>
    </row>
    <row r="92" spans="1:10" x14ac:dyDescent="0.25">
      <c r="A92" s="123" t="s">
        <v>65</v>
      </c>
      <c r="B92" s="120"/>
      <c r="C92" s="120"/>
      <c r="D92" s="120"/>
      <c r="E92" s="120"/>
      <c r="F92" s="120"/>
      <c r="G92" s="120"/>
      <c r="H92" s="120"/>
      <c r="I92" s="120"/>
      <c r="J92" s="120"/>
    </row>
    <row r="93" spans="1:10" x14ac:dyDescent="0.25">
      <c r="A93" s="123" t="s">
        <v>66</v>
      </c>
      <c r="B93" s="120"/>
      <c r="C93" s="120"/>
      <c r="D93" s="120"/>
      <c r="E93" s="120"/>
      <c r="F93" s="120"/>
      <c r="G93" s="120"/>
      <c r="H93" s="120"/>
      <c r="I93" s="120"/>
      <c r="J93" s="120"/>
    </row>
    <row r="94" spans="1:10" ht="23.25" customHeight="1" x14ac:dyDescent="0.25">
      <c r="A94" s="124" t="s">
        <v>67</v>
      </c>
      <c r="B94" s="125"/>
      <c r="C94" s="125"/>
      <c r="D94" s="125"/>
      <c r="E94" s="125"/>
      <c r="F94" s="125"/>
      <c r="G94" s="125"/>
      <c r="H94" s="125"/>
      <c r="I94" s="125"/>
      <c r="J94" s="125"/>
    </row>
    <row r="95" spans="1:10" x14ac:dyDescent="0.25">
      <c r="A95" s="123" t="s">
        <v>68</v>
      </c>
      <c r="B95" s="120"/>
      <c r="C95" s="120"/>
      <c r="D95" s="120"/>
      <c r="E95" s="120"/>
      <c r="F95" s="120"/>
      <c r="G95" s="120"/>
      <c r="H95" s="120"/>
      <c r="I95" s="120"/>
      <c r="J95" s="120"/>
    </row>
    <row r="96" spans="1:10" x14ac:dyDescent="0.25">
      <c r="A96" s="120"/>
      <c r="B96" s="120"/>
      <c r="C96" s="120"/>
      <c r="D96" s="120"/>
      <c r="E96" s="120"/>
      <c r="F96" s="120"/>
      <c r="G96" s="120"/>
      <c r="H96" s="120"/>
      <c r="I96" s="120"/>
      <c r="J96" s="120"/>
    </row>
    <row r="97" spans="1:10" x14ac:dyDescent="0.25">
      <c r="A97" s="121" t="s">
        <v>69</v>
      </c>
      <c r="B97" s="112"/>
      <c r="C97" s="112"/>
      <c r="D97" s="112"/>
      <c r="E97" s="112"/>
      <c r="F97" s="112"/>
      <c r="G97" s="112"/>
      <c r="H97" s="112"/>
      <c r="I97" s="112"/>
      <c r="J97" s="113"/>
    </row>
    <row r="98" spans="1:10" x14ac:dyDescent="0.25">
      <c r="A98" s="111" t="s">
        <v>70</v>
      </c>
      <c r="B98" s="112"/>
      <c r="C98" s="112"/>
      <c r="D98" s="112"/>
      <c r="E98" s="112"/>
      <c r="F98" s="112"/>
      <c r="G98" s="113"/>
      <c r="H98" s="114">
        <f>I41</f>
        <v>100000</v>
      </c>
      <c r="I98" s="115"/>
      <c r="J98" s="116"/>
    </row>
    <row r="99" spans="1:10" x14ac:dyDescent="0.25">
      <c r="A99" s="111" t="s">
        <v>71</v>
      </c>
      <c r="B99" s="112"/>
      <c r="C99" s="112"/>
      <c r="D99" s="112"/>
      <c r="E99" s="112"/>
      <c r="F99" s="112"/>
      <c r="G99" s="113"/>
      <c r="H99" s="122">
        <f>I88</f>
        <v>100000</v>
      </c>
      <c r="I99" s="115"/>
      <c r="J99" s="116"/>
    </row>
    <row r="100" spans="1:10" x14ac:dyDescent="0.25">
      <c r="A100" s="111" t="s">
        <v>72</v>
      </c>
      <c r="B100" s="112"/>
      <c r="C100" s="112"/>
      <c r="D100" s="112"/>
      <c r="E100" s="112"/>
      <c r="F100" s="112"/>
      <c r="G100" s="113"/>
      <c r="H100" s="114">
        <f>I39-H99-I40</f>
        <v>0</v>
      </c>
      <c r="I100" s="115"/>
      <c r="J100" s="116"/>
    </row>
    <row r="101" spans="1:10" x14ac:dyDescent="0.25">
      <c r="A101" s="111" t="s">
        <v>73</v>
      </c>
      <c r="B101" s="112"/>
      <c r="C101" s="112"/>
      <c r="D101" s="112"/>
      <c r="E101" s="112"/>
      <c r="F101" s="112"/>
      <c r="G101" s="113"/>
      <c r="H101" s="117">
        <v>0</v>
      </c>
      <c r="I101" s="118"/>
      <c r="J101" s="119"/>
    </row>
    <row r="102" spans="1:10" x14ac:dyDescent="0.25">
      <c r="A102" s="111" t="s">
        <v>74</v>
      </c>
      <c r="B102" s="112"/>
      <c r="C102" s="112"/>
      <c r="D102" s="112"/>
      <c r="E102" s="112"/>
      <c r="F102" s="112"/>
      <c r="G102" s="113"/>
      <c r="H102" s="114">
        <f>H100-H101</f>
        <v>0</v>
      </c>
      <c r="I102" s="115"/>
      <c r="J102" s="116"/>
    </row>
    <row r="103" spans="1:1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05" t="s">
        <v>75</v>
      </c>
      <c r="B104" s="106"/>
      <c r="C104" s="106"/>
      <c r="D104" s="106"/>
      <c r="E104" s="106"/>
      <c r="F104" s="106"/>
      <c r="G104" s="106"/>
      <c r="H104" s="106"/>
      <c r="I104" s="106"/>
      <c r="J104" s="107"/>
    </row>
    <row r="105" spans="1:10" ht="12" customHeight="1" x14ac:dyDescent="0.25">
      <c r="A105" s="108"/>
      <c r="B105" s="109"/>
      <c r="C105" s="109"/>
      <c r="D105" s="109"/>
      <c r="E105" s="109"/>
      <c r="F105" s="109"/>
      <c r="G105" s="109"/>
      <c r="H105" s="109"/>
      <c r="I105" s="109"/>
      <c r="J105" s="110"/>
    </row>
    <row r="106" spans="1:1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9"/>
      <c r="B107" s="9" t="s">
        <v>139</v>
      </c>
      <c r="C107" s="9"/>
      <c r="D107" s="9"/>
      <c r="E107" s="9"/>
      <c r="F107" s="9"/>
      <c r="G107" s="9"/>
      <c r="H107" s="9"/>
      <c r="I107" s="9"/>
      <c r="J107" s="3"/>
    </row>
    <row r="108" spans="1:10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3"/>
    </row>
    <row r="109" spans="1:10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3"/>
    </row>
    <row r="110" spans="1:10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3"/>
    </row>
    <row r="111" spans="1:10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3"/>
    </row>
    <row r="112" spans="1:10" x14ac:dyDescent="0.25">
      <c r="A112" s="9"/>
      <c r="B112" s="10" t="s">
        <v>76</v>
      </c>
      <c r="C112" s="9"/>
      <c r="D112" s="9"/>
      <c r="E112" s="9"/>
      <c r="F112" s="9"/>
      <c r="G112" s="9"/>
      <c r="H112" s="11" t="s">
        <v>77</v>
      </c>
      <c r="J112" s="12"/>
    </row>
    <row r="113" spans="1:10" x14ac:dyDescent="0.25">
      <c r="A113" s="9"/>
      <c r="B113" s="9" t="s">
        <v>78</v>
      </c>
      <c r="C113" s="9"/>
      <c r="D113" s="9"/>
      <c r="E113" s="9"/>
      <c r="F113" s="9"/>
      <c r="G113" s="9"/>
      <c r="H113" s="13" t="s">
        <v>79</v>
      </c>
      <c r="J113" s="12"/>
    </row>
    <row r="114" spans="1:10" x14ac:dyDescent="0.25">
      <c r="B114" s="14" t="s">
        <v>80</v>
      </c>
      <c r="H114" s="13" t="s">
        <v>81</v>
      </c>
      <c r="J114" s="12"/>
    </row>
  </sheetData>
  <mergeCells count="155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abSelected="1" topLeftCell="A46" workbookViewId="0">
      <selection activeCell="D26" sqref="D26"/>
    </sheetView>
  </sheetViews>
  <sheetFormatPr defaultRowHeight="15" x14ac:dyDescent="0.25"/>
  <cols>
    <col min="1" max="1" width="11" bestFit="1" customWidth="1"/>
    <col min="2" max="2" width="71.140625" customWidth="1"/>
    <col min="3" max="3" width="10.42578125" style="67" bestFit="1" customWidth="1"/>
    <col min="4" max="5" width="10.42578125" style="67" customWidth="1"/>
  </cols>
  <sheetData>
    <row r="1" spans="1:5" x14ac:dyDescent="0.25">
      <c r="A1" s="15" t="s">
        <v>83</v>
      </c>
      <c r="B1" s="16"/>
      <c r="C1" s="15"/>
      <c r="D1" s="17"/>
      <c r="E1" s="18"/>
    </row>
    <row r="2" spans="1:5" x14ac:dyDescent="0.25">
      <c r="A2" s="19"/>
      <c r="B2" s="20"/>
      <c r="C2" s="21"/>
      <c r="D2" s="22"/>
      <c r="E2" s="18"/>
    </row>
    <row r="3" spans="1:5" x14ac:dyDescent="0.25">
      <c r="A3" s="15" t="s">
        <v>142</v>
      </c>
      <c r="B3" s="16"/>
      <c r="C3" s="15"/>
      <c r="D3" s="17"/>
      <c r="E3" s="18"/>
    </row>
    <row r="4" spans="1:5" x14ac:dyDescent="0.25">
      <c r="A4" s="15" t="s">
        <v>84</v>
      </c>
      <c r="B4" s="16"/>
      <c r="C4" s="15"/>
      <c r="D4" s="17"/>
      <c r="E4" s="18"/>
    </row>
    <row r="5" spans="1:5" x14ac:dyDescent="0.25">
      <c r="A5" s="19"/>
      <c r="B5" s="20"/>
      <c r="C5" s="21"/>
      <c r="D5" s="22"/>
      <c r="E5" s="18"/>
    </row>
    <row r="6" spans="1:5" x14ac:dyDescent="0.25">
      <c r="A6" s="23" t="s">
        <v>85</v>
      </c>
      <c r="B6" s="24"/>
      <c r="C6" s="21"/>
      <c r="D6" s="22"/>
      <c r="E6" s="25" t="s">
        <v>86</v>
      </c>
    </row>
    <row r="7" spans="1:5" x14ac:dyDescent="0.25">
      <c r="A7" s="23" t="s">
        <v>87</v>
      </c>
      <c r="B7" s="20"/>
      <c r="C7" s="21"/>
      <c r="D7" s="22"/>
      <c r="E7" s="25" t="s">
        <v>88</v>
      </c>
    </row>
    <row r="8" spans="1:5" x14ac:dyDescent="0.25">
      <c r="A8" s="23" t="s">
        <v>89</v>
      </c>
      <c r="B8" s="20"/>
      <c r="C8" s="21"/>
      <c r="D8" s="22"/>
      <c r="E8" s="25" t="s">
        <v>90</v>
      </c>
    </row>
    <row r="9" spans="1:5" x14ac:dyDescent="0.25">
      <c r="A9" s="26" t="s">
        <v>91</v>
      </c>
      <c r="B9" s="20"/>
      <c r="C9" s="18"/>
      <c r="D9" s="22"/>
      <c r="E9" s="25" t="s">
        <v>92</v>
      </c>
    </row>
    <row r="10" spans="1:5" x14ac:dyDescent="0.25">
      <c r="A10" s="23" t="s">
        <v>93</v>
      </c>
      <c r="B10" s="24"/>
      <c r="C10" s="18"/>
      <c r="D10" s="22"/>
      <c r="E10" s="27" t="s">
        <v>94</v>
      </c>
    </row>
    <row r="11" spans="1:5" x14ac:dyDescent="0.25">
      <c r="A11" s="23" t="s">
        <v>95</v>
      </c>
      <c r="B11" s="24"/>
      <c r="C11" s="18"/>
      <c r="D11" s="22"/>
      <c r="E11" s="28" t="s">
        <v>96</v>
      </c>
    </row>
    <row r="12" spans="1:5" x14ac:dyDescent="0.25">
      <c r="A12" s="29" t="s">
        <v>97</v>
      </c>
      <c r="B12" s="30"/>
      <c r="C12" s="31"/>
      <c r="D12" s="32"/>
      <c r="E12" s="30"/>
    </row>
    <row r="13" spans="1:5" x14ac:dyDescent="0.25">
      <c r="A13" s="33" t="s">
        <v>98</v>
      </c>
      <c r="B13" s="34" t="s">
        <v>99</v>
      </c>
      <c r="C13" s="34" t="s">
        <v>100</v>
      </c>
      <c r="D13" s="35" t="s">
        <v>101</v>
      </c>
      <c r="E13" s="34" t="s">
        <v>102</v>
      </c>
    </row>
    <row r="14" spans="1:5" x14ac:dyDescent="0.25">
      <c r="A14" s="36"/>
      <c r="B14" s="37" t="s">
        <v>103</v>
      </c>
      <c r="C14" s="38"/>
      <c r="D14" s="38"/>
      <c r="E14" s="39">
        <v>1113.3900000000001</v>
      </c>
    </row>
    <row r="15" spans="1:5" x14ac:dyDescent="0.25">
      <c r="A15" s="40">
        <v>44809</v>
      </c>
      <c r="B15" s="37" t="s">
        <v>140</v>
      </c>
      <c r="C15" s="38">
        <v>0</v>
      </c>
      <c r="D15" s="38">
        <v>10000</v>
      </c>
      <c r="E15" s="39">
        <f>E14+D15-C15</f>
        <v>11113.39</v>
      </c>
    </row>
    <row r="16" spans="1:5" x14ac:dyDescent="0.25">
      <c r="A16" s="40">
        <v>44809</v>
      </c>
      <c r="B16" s="37" t="s">
        <v>141</v>
      </c>
      <c r="C16" s="38">
        <v>0</v>
      </c>
      <c r="D16" s="38">
        <v>100000</v>
      </c>
      <c r="E16" s="39">
        <f t="shared" ref="E16:E26" si="0">E15+D16-C16</f>
        <v>111113.39</v>
      </c>
    </row>
    <row r="17" spans="1:5" x14ac:dyDescent="0.25">
      <c r="A17" s="41">
        <v>44809</v>
      </c>
      <c r="B17" s="37" t="s">
        <v>143</v>
      </c>
      <c r="C17" s="38">
        <v>95612.4</v>
      </c>
      <c r="D17" s="38">
        <v>0</v>
      </c>
      <c r="E17" s="39">
        <f t="shared" si="0"/>
        <v>15500.990000000005</v>
      </c>
    </row>
    <row r="18" spans="1:5" x14ac:dyDescent="0.25">
      <c r="A18" s="41">
        <v>44809</v>
      </c>
      <c r="B18" s="37" t="s">
        <v>148</v>
      </c>
      <c r="C18" s="38">
        <v>6537.2</v>
      </c>
      <c r="D18" s="38">
        <v>0</v>
      </c>
      <c r="E18" s="39">
        <f t="shared" si="0"/>
        <v>8963.7900000000045</v>
      </c>
    </row>
    <row r="19" spans="1:5" x14ac:dyDescent="0.25">
      <c r="A19" s="41">
        <v>44809</v>
      </c>
      <c r="B19" s="42" t="s">
        <v>149</v>
      </c>
      <c r="C19" s="43">
        <v>7856.26</v>
      </c>
      <c r="D19" s="43">
        <v>0</v>
      </c>
      <c r="E19" s="39">
        <f t="shared" si="0"/>
        <v>1107.5300000000043</v>
      </c>
    </row>
    <row r="20" spans="1:5" x14ac:dyDescent="0.25">
      <c r="A20" s="40">
        <v>44818</v>
      </c>
      <c r="B20" s="37" t="s">
        <v>150</v>
      </c>
      <c r="C20" s="38">
        <v>167.73</v>
      </c>
      <c r="D20" s="38">
        <v>0</v>
      </c>
      <c r="E20" s="39">
        <f t="shared" si="0"/>
        <v>939.80000000000427</v>
      </c>
    </row>
    <row r="21" spans="1:5" x14ac:dyDescent="0.25">
      <c r="A21" s="40">
        <v>44820</v>
      </c>
      <c r="B21" s="37" t="s">
        <v>151</v>
      </c>
      <c r="C21" s="38">
        <v>480.26</v>
      </c>
      <c r="D21" s="38">
        <v>0</v>
      </c>
      <c r="E21" s="39">
        <f t="shared" si="0"/>
        <v>459.54000000000428</v>
      </c>
    </row>
    <row r="22" spans="1:5" x14ac:dyDescent="0.25">
      <c r="A22" s="40">
        <v>44827</v>
      </c>
      <c r="B22" s="37" t="s">
        <v>153</v>
      </c>
      <c r="C22" s="38">
        <v>50</v>
      </c>
      <c r="D22" s="38">
        <v>0</v>
      </c>
      <c r="E22" s="39">
        <f t="shared" si="0"/>
        <v>409.54000000000428</v>
      </c>
    </row>
    <row r="23" spans="1:5" x14ac:dyDescent="0.25">
      <c r="A23" s="40">
        <v>44832</v>
      </c>
      <c r="B23" s="37" t="s">
        <v>152</v>
      </c>
      <c r="C23" s="38">
        <v>50.94</v>
      </c>
      <c r="D23" s="38">
        <v>0</v>
      </c>
      <c r="E23" s="39">
        <f t="shared" si="0"/>
        <v>358.60000000000429</v>
      </c>
    </row>
    <row r="24" spans="1:5" x14ac:dyDescent="0.25">
      <c r="A24" s="41">
        <v>44834</v>
      </c>
      <c r="B24" s="37" t="s">
        <v>155</v>
      </c>
      <c r="C24" s="38">
        <v>247.84</v>
      </c>
      <c r="D24" s="38">
        <v>0</v>
      </c>
      <c r="E24" s="39">
        <f t="shared" si="0"/>
        <v>110.76000000000428</v>
      </c>
    </row>
    <row r="25" spans="1:5" x14ac:dyDescent="0.25">
      <c r="A25" s="41">
        <v>44834</v>
      </c>
      <c r="B25" s="42" t="s">
        <v>104</v>
      </c>
      <c r="C25" s="43">
        <v>0</v>
      </c>
      <c r="D25" s="43">
        <v>7.91</v>
      </c>
      <c r="E25" s="39">
        <f t="shared" si="0"/>
        <v>118.67000000000428</v>
      </c>
    </row>
    <row r="26" spans="1:5" x14ac:dyDescent="0.25">
      <c r="A26" s="41"/>
      <c r="B26" s="42" t="s">
        <v>105</v>
      </c>
      <c r="C26" s="43"/>
      <c r="D26" s="43"/>
      <c r="E26" s="39">
        <f t="shared" si="0"/>
        <v>118.67000000000428</v>
      </c>
    </row>
    <row r="27" spans="1:5" x14ac:dyDescent="0.25">
      <c r="A27" s="44"/>
      <c r="B27" s="45"/>
      <c r="C27" s="46"/>
      <c r="D27" s="46"/>
      <c r="E27" s="12"/>
    </row>
    <row r="28" spans="1:5" ht="15.75" thickBot="1" x14ac:dyDescent="0.3">
      <c r="A28" s="44"/>
      <c r="B28" s="45"/>
      <c r="C28" s="46"/>
      <c r="D28" s="46"/>
      <c r="E28" s="12"/>
    </row>
    <row r="29" spans="1:5" ht="15.75" thickBot="1" x14ac:dyDescent="0.3">
      <c r="B29" s="47" t="s">
        <v>106</v>
      </c>
      <c r="C29" s="48">
        <v>44774</v>
      </c>
      <c r="D29" s="49"/>
      <c r="E29" s="50"/>
    </row>
    <row r="30" spans="1:5" x14ac:dyDescent="0.25">
      <c r="B30" s="51" t="s">
        <v>144</v>
      </c>
      <c r="C30" s="52">
        <v>1675.59</v>
      </c>
      <c r="D30" s="46"/>
      <c r="E30" s="50"/>
    </row>
    <row r="31" spans="1:5" x14ac:dyDescent="0.25">
      <c r="B31" s="53" t="s">
        <v>107</v>
      </c>
      <c r="C31" s="54">
        <v>1732.18</v>
      </c>
      <c r="D31" s="46"/>
      <c r="E31" s="50"/>
    </row>
    <row r="32" spans="1:5" x14ac:dyDescent="0.25">
      <c r="B32" s="53" t="s">
        <v>108</v>
      </c>
      <c r="C32" s="54">
        <v>2240.8200000000002</v>
      </c>
      <c r="D32" s="46"/>
      <c r="E32" s="50"/>
    </row>
    <row r="33" spans="2:5" x14ac:dyDescent="0.25">
      <c r="B33" s="53" t="s">
        <v>145</v>
      </c>
      <c r="C33" s="54">
        <v>3535.45</v>
      </c>
      <c r="D33" s="46"/>
      <c r="E33" s="50"/>
    </row>
    <row r="34" spans="2:5" x14ac:dyDescent="0.25">
      <c r="B34" s="53" t="s">
        <v>109</v>
      </c>
      <c r="C34" s="54">
        <v>4092.31</v>
      </c>
      <c r="D34" s="46"/>
      <c r="E34" s="50"/>
    </row>
    <row r="35" spans="2:5" x14ac:dyDescent="0.25">
      <c r="B35" s="53" t="s">
        <v>110</v>
      </c>
      <c r="C35" s="54">
        <v>3181.28</v>
      </c>
      <c r="D35" s="46"/>
      <c r="E35" s="50"/>
    </row>
    <row r="36" spans="2:5" x14ac:dyDescent="0.25">
      <c r="B36" s="53" t="s">
        <v>111</v>
      </c>
      <c r="C36" s="54">
        <v>2240.0300000000002</v>
      </c>
      <c r="D36" s="46"/>
      <c r="E36" s="50"/>
    </row>
    <row r="37" spans="2:5" x14ac:dyDescent="0.25">
      <c r="B37" s="53" t="s">
        <v>112</v>
      </c>
      <c r="C37" s="54">
        <v>2003.04</v>
      </c>
      <c r="D37" s="46"/>
      <c r="E37" s="50"/>
    </row>
    <row r="38" spans="2:5" x14ac:dyDescent="0.25">
      <c r="B38" s="53" t="s">
        <v>113</v>
      </c>
      <c r="C38" s="54">
        <v>2774.21</v>
      </c>
      <c r="D38" s="46"/>
      <c r="E38" s="50"/>
    </row>
    <row r="39" spans="2:5" x14ac:dyDescent="0.25">
      <c r="B39" s="53" t="s">
        <v>114</v>
      </c>
      <c r="C39" s="54">
        <v>2875.52</v>
      </c>
      <c r="D39" s="46"/>
      <c r="E39" s="50"/>
    </row>
    <row r="40" spans="2:5" x14ac:dyDescent="0.25">
      <c r="B40" s="53" t="s">
        <v>115</v>
      </c>
      <c r="C40" s="54">
        <v>5035.0600000000004</v>
      </c>
      <c r="D40" s="46"/>
      <c r="E40" s="50"/>
    </row>
    <row r="41" spans="2:5" x14ac:dyDescent="0.25">
      <c r="B41" s="53" t="s">
        <v>116</v>
      </c>
      <c r="C41" s="54">
        <v>2176.29</v>
      </c>
      <c r="D41" s="46"/>
      <c r="E41" s="50"/>
    </row>
    <row r="42" spans="2:5" x14ac:dyDescent="0.25">
      <c r="B42" s="53" t="s">
        <v>117</v>
      </c>
      <c r="C42" s="54">
        <v>2305.77</v>
      </c>
      <c r="D42" s="46"/>
      <c r="E42" s="50"/>
    </row>
    <row r="43" spans="2:5" x14ac:dyDescent="0.25">
      <c r="B43" s="53" t="s">
        <v>118</v>
      </c>
      <c r="C43" s="54">
        <v>1188.52</v>
      </c>
      <c r="D43" s="46"/>
      <c r="E43" s="50"/>
    </row>
    <row r="44" spans="2:5" x14ac:dyDescent="0.25">
      <c r="B44" s="53" t="s">
        <v>119</v>
      </c>
      <c r="C44" s="54">
        <v>1984.16</v>
      </c>
      <c r="D44" s="46"/>
      <c r="E44" s="50"/>
    </row>
    <row r="45" spans="2:5" x14ac:dyDescent="0.25">
      <c r="B45" s="53" t="s">
        <v>120</v>
      </c>
      <c r="C45" s="54">
        <v>2483.5</v>
      </c>
      <c r="D45" s="46"/>
      <c r="E45" s="50"/>
    </row>
    <row r="46" spans="2:5" x14ac:dyDescent="0.25">
      <c r="B46" s="53" t="s">
        <v>121</v>
      </c>
      <c r="C46" s="54">
        <v>2130.41</v>
      </c>
      <c r="D46" s="46"/>
      <c r="E46" s="50"/>
    </row>
    <row r="47" spans="2:5" x14ac:dyDescent="0.25">
      <c r="B47" s="53" t="s">
        <v>122</v>
      </c>
      <c r="C47" s="54">
        <v>2936.96</v>
      </c>
      <c r="D47" s="46"/>
      <c r="E47" s="50"/>
    </row>
    <row r="48" spans="2:5" x14ac:dyDescent="0.25">
      <c r="B48" s="53" t="s">
        <v>123</v>
      </c>
      <c r="C48" s="54">
        <v>2218.94</v>
      </c>
      <c r="D48" s="46"/>
      <c r="E48" s="50"/>
    </row>
    <row r="49" spans="2:5" x14ac:dyDescent="0.25">
      <c r="B49" s="53" t="s">
        <v>124</v>
      </c>
      <c r="C49" s="54">
        <v>2712.2</v>
      </c>
      <c r="D49" s="46"/>
      <c r="E49" s="50"/>
    </row>
    <row r="50" spans="2:5" x14ac:dyDescent="0.25">
      <c r="B50" s="53" t="s">
        <v>146</v>
      </c>
      <c r="C50" s="54">
        <v>2483.6799999999998</v>
      </c>
      <c r="D50" s="46"/>
      <c r="E50" s="50"/>
    </row>
    <row r="51" spans="2:5" x14ac:dyDescent="0.25">
      <c r="B51" s="53" t="s">
        <v>125</v>
      </c>
      <c r="C51" s="54">
        <v>3644.78</v>
      </c>
      <c r="D51" s="46"/>
      <c r="E51" s="50"/>
    </row>
    <row r="52" spans="2:5" x14ac:dyDescent="0.25">
      <c r="B52" s="53" t="s">
        <v>126</v>
      </c>
      <c r="C52" s="54">
        <v>6837.29</v>
      </c>
      <c r="D52" s="46"/>
      <c r="E52" s="50"/>
    </row>
    <row r="53" spans="2:5" x14ac:dyDescent="0.25">
      <c r="B53" s="53" t="s">
        <v>127</v>
      </c>
      <c r="C53" s="54">
        <v>2715.94</v>
      </c>
      <c r="D53" s="46"/>
      <c r="E53" s="50"/>
    </row>
    <row r="54" spans="2:5" x14ac:dyDescent="0.25">
      <c r="B54" s="53" t="s">
        <v>128</v>
      </c>
      <c r="C54" s="54">
        <v>3438.4</v>
      </c>
      <c r="D54" s="46"/>
      <c r="E54" s="50"/>
    </row>
    <row r="55" spans="2:5" x14ac:dyDescent="0.25">
      <c r="B55" s="53" t="s">
        <v>129</v>
      </c>
      <c r="C55" s="54">
        <v>2300</v>
      </c>
      <c r="D55" s="46"/>
      <c r="E55" s="50"/>
    </row>
    <row r="56" spans="2:5" x14ac:dyDescent="0.25">
      <c r="B56" s="53" t="s">
        <v>130</v>
      </c>
      <c r="C56" s="54">
        <v>5239.01</v>
      </c>
      <c r="D56" s="46"/>
      <c r="E56" s="50"/>
    </row>
    <row r="57" spans="2:5" x14ac:dyDescent="0.25">
      <c r="B57" s="53" t="s">
        <v>131</v>
      </c>
      <c r="C57" s="54">
        <v>2559.25</v>
      </c>
      <c r="D57" s="46"/>
      <c r="E57" s="50"/>
    </row>
    <row r="58" spans="2:5" x14ac:dyDescent="0.25">
      <c r="B58" s="53" t="s">
        <v>132</v>
      </c>
      <c r="C58" s="54">
        <v>2093.02</v>
      </c>
      <c r="D58" s="46"/>
      <c r="E58" s="50"/>
    </row>
    <row r="59" spans="2:5" x14ac:dyDescent="0.25">
      <c r="B59" s="53" t="s">
        <v>133</v>
      </c>
      <c r="C59" s="54">
        <v>2451.8200000000002</v>
      </c>
      <c r="D59" s="46"/>
      <c r="E59" s="50"/>
    </row>
    <row r="60" spans="2:5" x14ac:dyDescent="0.25">
      <c r="B60" s="53" t="s">
        <v>134</v>
      </c>
      <c r="C60" s="54">
        <v>2002.47</v>
      </c>
      <c r="D60" s="46"/>
      <c r="E60" s="50"/>
    </row>
    <row r="61" spans="2:5" x14ac:dyDescent="0.25">
      <c r="B61" s="53" t="s">
        <v>135</v>
      </c>
      <c r="C61" s="54">
        <v>2525.2199999999998</v>
      </c>
      <c r="D61" s="46"/>
      <c r="E61" s="50"/>
    </row>
    <row r="62" spans="2:5" x14ac:dyDescent="0.25">
      <c r="B62" s="53" t="s">
        <v>136</v>
      </c>
      <c r="C62" s="54">
        <v>2463.0700000000002</v>
      </c>
      <c r="D62" s="46"/>
      <c r="E62" s="50"/>
    </row>
    <row r="63" spans="2:5" x14ac:dyDescent="0.25">
      <c r="B63" s="53" t="s">
        <v>137</v>
      </c>
      <c r="C63" s="54">
        <v>2322.2199999999998</v>
      </c>
      <c r="D63" s="46"/>
      <c r="E63" s="50"/>
    </row>
    <row r="64" spans="2:5" ht="15.75" thickBot="1" x14ac:dyDescent="0.3">
      <c r="B64" s="55" t="s">
        <v>147</v>
      </c>
      <c r="C64" s="56">
        <v>1013.99</v>
      </c>
      <c r="D64" s="46"/>
      <c r="E64" s="50"/>
    </row>
    <row r="65" spans="1:5" ht="15.75" thickBot="1" x14ac:dyDescent="0.3">
      <c r="B65" s="57" t="s">
        <v>62</v>
      </c>
      <c r="C65" s="58">
        <f>SUM(C30:C64)</f>
        <v>95612.400000000009</v>
      </c>
      <c r="D65" s="59"/>
      <c r="E65" s="50"/>
    </row>
    <row r="66" spans="1:5" x14ac:dyDescent="0.25">
      <c r="B66" s="60"/>
      <c r="C66" s="50"/>
      <c r="D66" s="50"/>
      <c r="E66" s="50"/>
    </row>
    <row r="67" spans="1:5" s="63" customFormat="1" x14ac:dyDescent="0.25">
      <c r="A67" s="61" t="s">
        <v>154</v>
      </c>
      <c r="B67" s="62"/>
      <c r="C67" s="62"/>
      <c r="D67"/>
      <c r="E67" s="12"/>
    </row>
    <row r="68" spans="1:5" s="63" customFormat="1" x14ac:dyDescent="0.25">
      <c r="A68" s="61"/>
      <c r="B68" s="62"/>
      <c r="C68" s="62"/>
      <c r="D68"/>
      <c r="E68" s="12"/>
    </row>
    <row r="69" spans="1:5" s="63" customFormat="1" x14ac:dyDescent="0.25">
      <c r="A69" s="61"/>
      <c r="B69" s="62"/>
      <c r="C69" s="62"/>
      <c r="D69"/>
      <c r="E69" s="12"/>
    </row>
    <row r="70" spans="1:5" s="63" customFormat="1" x14ac:dyDescent="0.25">
      <c r="A70" s="61"/>
      <c r="B70" s="62"/>
      <c r="C70" s="62"/>
      <c r="D70"/>
      <c r="E70" s="12"/>
    </row>
    <row r="71" spans="1:5" s="63" customFormat="1" x14ac:dyDescent="0.25">
      <c r="A71" s="61"/>
      <c r="B71" s="62"/>
      <c r="C71" s="62"/>
      <c r="D71"/>
      <c r="E71" s="12"/>
    </row>
    <row r="72" spans="1:5" s="63" customFormat="1" x14ac:dyDescent="0.25">
      <c r="A72" s="61"/>
      <c r="B72" s="64" t="s">
        <v>76</v>
      </c>
      <c r="C72" s="11" t="s">
        <v>77</v>
      </c>
      <c r="D72"/>
      <c r="E72" s="12"/>
    </row>
    <row r="73" spans="1:5" s="63" customFormat="1" x14ac:dyDescent="0.25">
      <c r="A73" s="61"/>
      <c r="B73" s="65" t="s">
        <v>78</v>
      </c>
      <c r="C73" s="13" t="s">
        <v>79</v>
      </c>
      <c r="D73"/>
      <c r="E73" s="12"/>
    </row>
    <row r="74" spans="1:5" x14ac:dyDescent="0.25">
      <c r="A74" s="66"/>
      <c r="B74" s="65" t="s">
        <v>80</v>
      </c>
      <c r="C74" s="13" t="s">
        <v>81</v>
      </c>
      <c r="D74"/>
      <c r="E74" s="12"/>
    </row>
    <row r="75" spans="1:5" x14ac:dyDescent="0.25">
      <c r="A75" s="44"/>
      <c r="B75" s="45"/>
      <c r="C75" s="46"/>
      <c r="D75" s="46"/>
      <c r="E75" s="12"/>
    </row>
    <row r="76" spans="1:5" x14ac:dyDescent="0.25">
      <c r="A76" s="44"/>
      <c r="B76" s="45"/>
      <c r="C76" s="46"/>
      <c r="D76" s="46"/>
      <c r="E76" s="12"/>
    </row>
    <row r="77" spans="1:5" x14ac:dyDescent="0.25">
      <c r="A77" s="44"/>
      <c r="B77" s="45"/>
      <c r="C77" s="46"/>
      <c r="D77" s="46"/>
      <c r="E77" s="12"/>
    </row>
    <row r="78" spans="1:5" x14ac:dyDescent="0.25">
      <c r="A78" s="44"/>
      <c r="B78" s="45"/>
      <c r="C78" s="46"/>
      <c r="D78" s="46"/>
      <c r="E78" s="12"/>
    </row>
    <row r="79" spans="1:5" x14ac:dyDescent="0.25">
      <c r="A79" s="44"/>
      <c r="B79" s="45"/>
      <c r="C79" s="46"/>
      <c r="D79" s="46"/>
      <c r="E79" s="12"/>
    </row>
    <row r="80" spans="1:5" x14ac:dyDescent="0.25">
      <c r="A80" s="44"/>
      <c r="B80" s="45"/>
      <c r="C80" s="46"/>
      <c r="D80" s="46"/>
      <c r="E80" s="12"/>
    </row>
    <row r="81" spans="1:5" x14ac:dyDescent="0.25">
      <c r="A81" s="44"/>
      <c r="B81" s="45"/>
      <c r="C81" s="46"/>
      <c r="D81" s="46"/>
      <c r="E81" s="12"/>
    </row>
  </sheetData>
  <pageMargins left="0.511811024" right="0.511811024" top="0.78740157499999996" bottom="0.78740157499999996" header="0.31496062000000002" footer="0.31496062000000002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topLeftCell="A100" workbookViewId="0">
      <selection activeCell="D123" sqref="D123"/>
    </sheetView>
  </sheetViews>
  <sheetFormatPr defaultRowHeight="15" x14ac:dyDescent="0.25"/>
  <cols>
    <col min="1" max="1" width="10.7109375" style="63" bestFit="1" customWidth="1"/>
    <col min="2" max="2" width="11" style="68" customWidth="1"/>
    <col min="3" max="3" width="47.7109375" style="63" customWidth="1"/>
    <col min="4" max="4" width="38.42578125" style="63" customWidth="1"/>
    <col min="5" max="5" width="11.28515625" style="70" customWidth="1"/>
    <col min="6" max="6" width="14" style="70" bestFit="1" customWidth="1"/>
    <col min="7" max="16384" width="9.140625" style="63"/>
  </cols>
  <sheetData>
    <row r="1" spans="1:6" x14ac:dyDescent="0.25">
      <c r="A1"/>
      <c r="B1" s="71"/>
      <c r="C1" s="175" t="s">
        <v>195</v>
      </c>
      <c r="D1" s="175"/>
      <c r="E1" s="67"/>
      <c r="F1" s="67"/>
    </row>
    <row r="2" spans="1:6" x14ac:dyDescent="0.25">
      <c r="A2"/>
      <c r="B2" s="71"/>
      <c r="C2" s="176" t="s">
        <v>203</v>
      </c>
      <c r="D2" s="176"/>
      <c r="E2" s="67"/>
      <c r="F2" s="67"/>
    </row>
    <row r="3" spans="1:6" x14ac:dyDescent="0.25">
      <c r="A3"/>
      <c r="B3" s="71"/>
      <c r="C3" s="177" t="s">
        <v>196</v>
      </c>
      <c r="D3" s="177"/>
      <c r="E3" s="67"/>
      <c r="F3" s="67"/>
    </row>
    <row r="4" spans="1:6" ht="25.5" x14ac:dyDescent="0.25">
      <c r="A4" s="72" t="s">
        <v>197</v>
      </c>
      <c r="B4" s="73" t="s">
        <v>198</v>
      </c>
      <c r="C4" s="74" t="s">
        <v>199</v>
      </c>
      <c r="D4" s="75" t="s">
        <v>200</v>
      </c>
      <c r="E4" s="76" t="s">
        <v>201</v>
      </c>
      <c r="F4" s="76" t="s">
        <v>202</v>
      </c>
    </row>
    <row r="5" spans="1:6" s="78" customFormat="1" x14ac:dyDescent="0.25">
      <c r="A5" s="79">
        <v>44805</v>
      </c>
      <c r="B5" s="80">
        <v>28001</v>
      </c>
      <c r="C5" s="81" t="s">
        <v>178</v>
      </c>
      <c r="D5" s="42" t="s">
        <v>212</v>
      </c>
      <c r="E5" s="82">
        <v>151.55000000000001</v>
      </c>
      <c r="F5" s="82">
        <v>151.55000000000001</v>
      </c>
    </row>
    <row r="6" spans="1:6" x14ac:dyDescent="0.25">
      <c r="A6" s="83">
        <v>44805</v>
      </c>
      <c r="B6" s="84">
        <v>276</v>
      </c>
      <c r="C6" s="85" t="s">
        <v>193</v>
      </c>
      <c r="D6" s="42" t="s">
        <v>213</v>
      </c>
      <c r="E6" s="86">
        <v>464.22</v>
      </c>
      <c r="F6" s="86">
        <v>464.22</v>
      </c>
    </row>
    <row r="7" spans="1:6" x14ac:dyDescent="0.25">
      <c r="A7" s="83">
        <v>44805</v>
      </c>
      <c r="B7" s="84">
        <v>7011875</v>
      </c>
      <c r="C7" s="85" t="s">
        <v>191</v>
      </c>
      <c r="D7" s="42" t="s">
        <v>210</v>
      </c>
      <c r="E7" s="86">
        <v>303.2</v>
      </c>
      <c r="F7" s="86">
        <v>303.2</v>
      </c>
    </row>
    <row r="8" spans="1:6" x14ac:dyDescent="0.25">
      <c r="A8" s="83">
        <v>44805</v>
      </c>
      <c r="B8" s="84">
        <v>7842</v>
      </c>
      <c r="C8" s="85" t="s">
        <v>163</v>
      </c>
      <c r="D8" s="85" t="s">
        <v>207</v>
      </c>
      <c r="E8" s="86">
        <v>5495.7</v>
      </c>
      <c r="F8" s="86">
        <v>5495.7</v>
      </c>
    </row>
    <row r="9" spans="1:6" x14ac:dyDescent="0.25">
      <c r="A9" s="83">
        <v>44806</v>
      </c>
      <c r="B9" s="84">
        <v>5939</v>
      </c>
      <c r="C9" s="85" t="s">
        <v>166</v>
      </c>
      <c r="D9" s="42" t="s">
        <v>211</v>
      </c>
      <c r="E9" s="86">
        <v>428.58</v>
      </c>
      <c r="F9" s="86">
        <v>428.58</v>
      </c>
    </row>
    <row r="10" spans="1:6" x14ac:dyDescent="0.25">
      <c r="A10" s="83">
        <v>44806</v>
      </c>
      <c r="B10" s="84">
        <v>2536</v>
      </c>
      <c r="C10" s="85" t="s">
        <v>166</v>
      </c>
      <c r="D10" s="42" t="s">
        <v>211</v>
      </c>
      <c r="E10" s="86">
        <v>72.930000000000007</v>
      </c>
      <c r="F10" s="86">
        <v>72.930000000000007</v>
      </c>
    </row>
    <row r="11" spans="1:6" x14ac:dyDescent="0.25">
      <c r="A11" s="83">
        <v>44806</v>
      </c>
      <c r="B11" s="84">
        <v>2528</v>
      </c>
      <c r="C11" s="85" t="s">
        <v>166</v>
      </c>
      <c r="D11" s="42" t="s">
        <v>211</v>
      </c>
      <c r="E11" s="86">
        <v>709.32</v>
      </c>
      <c r="F11" s="86">
        <v>709.32</v>
      </c>
    </row>
    <row r="12" spans="1:6" x14ac:dyDescent="0.25">
      <c r="A12" s="83">
        <v>44806</v>
      </c>
      <c r="B12" s="84">
        <v>5947</v>
      </c>
      <c r="C12" s="85" t="s">
        <v>166</v>
      </c>
      <c r="D12" s="42" t="s">
        <v>211</v>
      </c>
      <c r="E12" s="86">
        <v>1071.8800000000001</v>
      </c>
      <c r="F12" s="86">
        <v>1071.8800000000001</v>
      </c>
    </row>
    <row r="13" spans="1:6" x14ac:dyDescent="0.25">
      <c r="A13" s="83">
        <v>44806</v>
      </c>
      <c r="B13" s="84">
        <v>2510</v>
      </c>
      <c r="C13" s="85" t="s">
        <v>166</v>
      </c>
      <c r="D13" s="42" t="s">
        <v>211</v>
      </c>
      <c r="E13" s="86">
        <v>177.47</v>
      </c>
      <c r="F13" s="86">
        <v>177.47</v>
      </c>
    </row>
    <row r="14" spans="1:6" x14ac:dyDescent="0.25">
      <c r="A14" s="83">
        <v>44806</v>
      </c>
      <c r="B14" s="84">
        <v>2501</v>
      </c>
      <c r="C14" s="85" t="s">
        <v>166</v>
      </c>
      <c r="D14" s="42" t="s">
        <v>211</v>
      </c>
      <c r="E14" s="86">
        <v>1638.22</v>
      </c>
      <c r="F14" s="86">
        <v>1638.22</v>
      </c>
    </row>
    <row r="15" spans="1:6" x14ac:dyDescent="0.25">
      <c r="A15" s="83">
        <v>44806</v>
      </c>
      <c r="B15" s="84">
        <v>1185172</v>
      </c>
      <c r="C15" s="85" t="s">
        <v>172</v>
      </c>
      <c r="D15" s="42" t="s">
        <v>212</v>
      </c>
      <c r="E15" s="86">
        <v>203.9</v>
      </c>
      <c r="F15" s="86">
        <v>203.9</v>
      </c>
    </row>
    <row r="16" spans="1:6" x14ac:dyDescent="0.25">
      <c r="A16" s="83">
        <v>44806</v>
      </c>
      <c r="B16" s="84">
        <v>673224</v>
      </c>
      <c r="C16" s="85" t="s">
        <v>167</v>
      </c>
      <c r="D16" s="42" t="s">
        <v>212</v>
      </c>
      <c r="E16" s="86">
        <v>108.9</v>
      </c>
      <c r="F16" s="86">
        <v>108.9</v>
      </c>
    </row>
    <row r="17" spans="1:6" x14ac:dyDescent="0.25">
      <c r="A17" s="83">
        <v>44806</v>
      </c>
      <c r="B17" s="84">
        <v>11359</v>
      </c>
      <c r="C17" s="85" t="s">
        <v>162</v>
      </c>
      <c r="D17" s="85" t="s">
        <v>208</v>
      </c>
      <c r="E17" s="86">
        <v>421</v>
      </c>
      <c r="F17" s="86">
        <v>421</v>
      </c>
    </row>
    <row r="18" spans="1:6" x14ac:dyDescent="0.25">
      <c r="A18" s="83">
        <v>44806</v>
      </c>
      <c r="B18" s="84">
        <v>307</v>
      </c>
      <c r="C18" s="85" t="s">
        <v>194</v>
      </c>
      <c r="D18" s="85" t="s">
        <v>209</v>
      </c>
      <c r="E18" s="86">
        <v>650</v>
      </c>
      <c r="F18" s="86">
        <v>650</v>
      </c>
    </row>
    <row r="19" spans="1:6" x14ac:dyDescent="0.25">
      <c r="A19" s="83">
        <v>44806</v>
      </c>
      <c r="B19" s="84">
        <v>625024</v>
      </c>
      <c r="C19" s="85" t="s">
        <v>165</v>
      </c>
      <c r="D19" s="42" t="s">
        <v>210</v>
      </c>
      <c r="E19" s="86">
        <v>195.6</v>
      </c>
      <c r="F19" s="86">
        <v>195.6</v>
      </c>
    </row>
    <row r="20" spans="1:6" x14ac:dyDescent="0.25">
      <c r="A20" s="83">
        <v>44807</v>
      </c>
      <c r="B20" s="84">
        <v>6209</v>
      </c>
      <c r="C20" s="85" t="s">
        <v>180</v>
      </c>
      <c r="D20" s="42" t="s">
        <v>210</v>
      </c>
      <c r="E20" s="86">
        <v>106.5</v>
      </c>
      <c r="F20" s="86">
        <v>106.5</v>
      </c>
    </row>
    <row r="21" spans="1:6" x14ac:dyDescent="0.25">
      <c r="A21" s="83">
        <v>44809</v>
      </c>
      <c r="B21" s="84">
        <v>5161</v>
      </c>
      <c r="C21" s="85" t="s">
        <v>157</v>
      </c>
      <c r="D21" s="85" t="s">
        <v>209</v>
      </c>
      <c r="E21" s="86">
        <v>220</v>
      </c>
      <c r="F21" s="86">
        <v>220</v>
      </c>
    </row>
    <row r="22" spans="1:6" x14ac:dyDescent="0.25">
      <c r="A22" s="83">
        <v>44809</v>
      </c>
      <c r="B22" s="84">
        <v>6496</v>
      </c>
      <c r="C22" s="85" t="s">
        <v>204</v>
      </c>
      <c r="D22" s="85" t="s">
        <v>209</v>
      </c>
      <c r="E22" s="86">
        <v>3754.23</v>
      </c>
      <c r="F22" s="86">
        <v>3754.23</v>
      </c>
    </row>
    <row r="23" spans="1:6" x14ac:dyDescent="0.25">
      <c r="A23" s="83">
        <v>44810</v>
      </c>
      <c r="B23" s="84">
        <v>69400</v>
      </c>
      <c r="C23" s="85" t="s">
        <v>171</v>
      </c>
      <c r="D23" s="42" t="s">
        <v>212</v>
      </c>
      <c r="E23" s="86">
        <v>479.52</v>
      </c>
      <c r="F23" s="86">
        <v>479.52</v>
      </c>
    </row>
    <row r="24" spans="1:6" x14ac:dyDescent="0.25">
      <c r="A24" s="83">
        <v>44810</v>
      </c>
      <c r="B24" s="84">
        <v>490936</v>
      </c>
      <c r="C24" s="85" t="s">
        <v>185</v>
      </c>
      <c r="D24" s="42" t="s">
        <v>209</v>
      </c>
      <c r="E24" s="86">
        <v>297</v>
      </c>
      <c r="F24" s="86">
        <v>297</v>
      </c>
    </row>
    <row r="25" spans="1:6" x14ac:dyDescent="0.25">
      <c r="A25" s="83">
        <v>44811</v>
      </c>
      <c r="B25" s="84">
        <v>697557</v>
      </c>
      <c r="C25" s="85" t="s">
        <v>169</v>
      </c>
      <c r="D25" s="42" t="s">
        <v>211</v>
      </c>
      <c r="E25" s="86">
        <v>99.39</v>
      </c>
      <c r="F25" s="86">
        <v>99.39</v>
      </c>
    </row>
    <row r="26" spans="1:6" x14ac:dyDescent="0.25">
      <c r="A26" s="83">
        <v>44812</v>
      </c>
      <c r="B26" s="84">
        <v>3045</v>
      </c>
      <c r="C26" s="85" t="s">
        <v>183</v>
      </c>
      <c r="D26" s="85" t="s">
        <v>182</v>
      </c>
      <c r="E26" s="86">
        <v>214.06</v>
      </c>
      <c r="F26" s="86">
        <v>214.06</v>
      </c>
    </row>
    <row r="27" spans="1:6" x14ac:dyDescent="0.25">
      <c r="A27" s="83">
        <v>44813</v>
      </c>
      <c r="B27" s="84">
        <v>16</v>
      </c>
      <c r="C27" s="85" t="s">
        <v>176</v>
      </c>
      <c r="D27" s="42" t="s">
        <v>210</v>
      </c>
      <c r="E27" s="86">
        <v>500</v>
      </c>
      <c r="F27" s="86">
        <v>500</v>
      </c>
    </row>
    <row r="28" spans="1:6" x14ac:dyDescent="0.25">
      <c r="A28" s="83">
        <v>44813</v>
      </c>
      <c r="B28" s="84">
        <v>27524</v>
      </c>
      <c r="C28" s="85" t="s">
        <v>170</v>
      </c>
      <c r="D28" s="42" t="s">
        <v>210</v>
      </c>
      <c r="E28" s="86">
        <v>139.22999999999999</v>
      </c>
      <c r="F28" s="86">
        <v>139.22999999999999</v>
      </c>
    </row>
    <row r="29" spans="1:6" x14ac:dyDescent="0.25">
      <c r="A29" s="83">
        <v>44814</v>
      </c>
      <c r="B29" s="84">
        <v>930017</v>
      </c>
      <c r="C29" s="85" t="s">
        <v>168</v>
      </c>
      <c r="D29" s="42" t="s">
        <v>211</v>
      </c>
      <c r="E29" s="86">
        <v>22.36</v>
      </c>
      <c r="F29" s="86">
        <v>22.36</v>
      </c>
    </row>
    <row r="30" spans="1:6" x14ac:dyDescent="0.25">
      <c r="A30" s="83">
        <v>44814</v>
      </c>
      <c r="B30" s="84">
        <v>369564</v>
      </c>
      <c r="C30" s="85" t="s">
        <v>168</v>
      </c>
      <c r="D30" s="42" t="s">
        <v>211</v>
      </c>
      <c r="E30" s="86">
        <v>192.54</v>
      </c>
      <c r="F30" s="86">
        <v>192.54</v>
      </c>
    </row>
    <row r="31" spans="1:6" x14ac:dyDescent="0.25">
      <c r="A31" s="83">
        <v>44814</v>
      </c>
      <c r="B31" s="84">
        <v>729566</v>
      </c>
      <c r="C31" s="85" t="s">
        <v>168</v>
      </c>
      <c r="D31" s="42" t="s">
        <v>211</v>
      </c>
      <c r="E31" s="86">
        <v>76.84</v>
      </c>
      <c r="F31" s="86">
        <v>76.84</v>
      </c>
    </row>
    <row r="32" spans="1:6" x14ac:dyDescent="0.25">
      <c r="A32" s="83">
        <v>44816</v>
      </c>
      <c r="B32" s="84">
        <v>674369</v>
      </c>
      <c r="C32" s="85" t="s">
        <v>167</v>
      </c>
      <c r="D32" s="42" t="s">
        <v>212</v>
      </c>
      <c r="E32" s="86">
        <v>324.45</v>
      </c>
      <c r="F32" s="86">
        <v>324.45</v>
      </c>
    </row>
    <row r="33" spans="1:6" x14ac:dyDescent="0.25">
      <c r="A33" s="83">
        <v>44816</v>
      </c>
      <c r="B33" s="84">
        <v>1188219</v>
      </c>
      <c r="C33" s="85" t="s">
        <v>172</v>
      </c>
      <c r="D33" s="42" t="s">
        <v>212</v>
      </c>
      <c r="E33" s="86">
        <v>818.1</v>
      </c>
      <c r="F33" s="86">
        <v>818.1</v>
      </c>
    </row>
    <row r="34" spans="1:6" x14ac:dyDescent="0.25">
      <c r="A34" s="83">
        <v>44816</v>
      </c>
      <c r="B34" s="84">
        <v>2471734</v>
      </c>
      <c r="C34" s="85" t="s">
        <v>164</v>
      </c>
      <c r="D34" s="42" t="s">
        <v>212</v>
      </c>
      <c r="E34" s="86">
        <v>148.52000000000001</v>
      </c>
      <c r="F34" s="86">
        <v>148.52000000000001</v>
      </c>
    </row>
    <row r="35" spans="1:6" x14ac:dyDescent="0.25">
      <c r="A35" s="83">
        <v>44816</v>
      </c>
      <c r="B35" s="84">
        <v>48565</v>
      </c>
      <c r="C35" s="85" t="s">
        <v>156</v>
      </c>
      <c r="D35" s="42" t="s">
        <v>209</v>
      </c>
      <c r="E35" s="86">
        <v>1221.4000000000001</v>
      </c>
      <c r="F35" s="86">
        <v>1221.4000000000001</v>
      </c>
    </row>
    <row r="36" spans="1:6" x14ac:dyDescent="0.25">
      <c r="A36" s="83">
        <v>44816</v>
      </c>
      <c r="B36" s="84">
        <v>29915</v>
      </c>
      <c r="C36" s="85" t="s">
        <v>156</v>
      </c>
      <c r="D36" s="42" t="s">
        <v>209</v>
      </c>
      <c r="E36" s="86">
        <v>580</v>
      </c>
      <c r="F36" s="86">
        <v>580</v>
      </c>
    </row>
    <row r="37" spans="1:6" x14ac:dyDescent="0.25">
      <c r="A37" s="83">
        <v>44817</v>
      </c>
      <c r="B37" s="84">
        <v>310458</v>
      </c>
      <c r="C37" s="85" t="s">
        <v>173</v>
      </c>
      <c r="D37" s="42" t="s">
        <v>211</v>
      </c>
      <c r="E37" s="86">
        <v>151.30000000000001</v>
      </c>
      <c r="F37" s="86">
        <v>151.30000000000001</v>
      </c>
    </row>
    <row r="38" spans="1:6" x14ac:dyDescent="0.25">
      <c r="A38" s="83">
        <v>44817</v>
      </c>
      <c r="B38" s="84">
        <v>91949</v>
      </c>
      <c r="C38" s="85" t="s">
        <v>188</v>
      </c>
      <c r="D38" s="42" t="s">
        <v>213</v>
      </c>
      <c r="E38" s="86">
        <v>167.73</v>
      </c>
      <c r="F38" s="86">
        <v>167.73</v>
      </c>
    </row>
    <row r="39" spans="1:6" x14ac:dyDescent="0.25">
      <c r="A39" s="83">
        <v>44818</v>
      </c>
      <c r="B39" s="84">
        <v>32656</v>
      </c>
      <c r="C39" s="85" t="s">
        <v>184</v>
      </c>
      <c r="D39" s="42" t="s">
        <v>209</v>
      </c>
      <c r="E39" s="86">
        <v>420</v>
      </c>
      <c r="F39" s="86">
        <v>420</v>
      </c>
    </row>
    <row r="40" spans="1:6" x14ac:dyDescent="0.25">
      <c r="A40" s="83">
        <v>44818</v>
      </c>
      <c r="B40" s="84">
        <v>5166</v>
      </c>
      <c r="C40" s="85" t="s">
        <v>157</v>
      </c>
      <c r="D40" s="42" t="s">
        <v>209</v>
      </c>
      <c r="E40" s="86">
        <v>3505</v>
      </c>
      <c r="F40" s="86">
        <v>3505</v>
      </c>
    </row>
    <row r="41" spans="1:6" x14ac:dyDescent="0.25">
      <c r="A41" s="83">
        <v>44820</v>
      </c>
      <c r="B41" s="84">
        <v>3470</v>
      </c>
      <c r="C41" s="85" t="s">
        <v>192</v>
      </c>
      <c r="D41" s="42" t="s">
        <v>209</v>
      </c>
      <c r="E41" s="86">
        <v>2800</v>
      </c>
      <c r="F41" s="86">
        <v>2800</v>
      </c>
    </row>
    <row r="42" spans="1:6" x14ac:dyDescent="0.25">
      <c r="A42" s="83">
        <v>44820</v>
      </c>
      <c r="B42" s="84">
        <v>92062</v>
      </c>
      <c r="C42" s="85" t="s">
        <v>188</v>
      </c>
      <c r="D42" s="42" t="s">
        <v>213</v>
      </c>
      <c r="E42" s="86">
        <v>480.26</v>
      </c>
      <c r="F42" s="86">
        <v>480.26</v>
      </c>
    </row>
    <row r="43" spans="1:6" x14ac:dyDescent="0.25">
      <c r="A43" s="83">
        <v>44821</v>
      </c>
      <c r="B43" s="84">
        <v>774047</v>
      </c>
      <c r="C43" s="85" t="s">
        <v>169</v>
      </c>
      <c r="D43" s="42" t="s">
        <v>211</v>
      </c>
      <c r="E43" s="86">
        <v>106.11</v>
      </c>
      <c r="F43" s="86">
        <v>106.11</v>
      </c>
    </row>
    <row r="44" spans="1:6" x14ac:dyDescent="0.25">
      <c r="A44" s="83">
        <v>44823</v>
      </c>
      <c r="B44" s="84">
        <v>1452</v>
      </c>
      <c r="C44" s="85" t="s">
        <v>205</v>
      </c>
      <c r="D44" s="42" t="s">
        <v>210</v>
      </c>
      <c r="E44" s="86">
        <v>1615</v>
      </c>
      <c r="F44" s="86">
        <v>1615</v>
      </c>
    </row>
    <row r="45" spans="1:6" x14ac:dyDescent="0.25">
      <c r="A45" s="83">
        <v>44824</v>
      </c>
      <c r="B45" s="84">
        <v>5169</v>
      </c>
      <c r="C45" s="85" t="s">
        <v>157</v>
      </c>
      <c r="D45" s="42" t="s">
        <v>209</v>
      </c>
      <c r="E45" s="86">
        <v>2468.5</v>
      </c>
      <c r="F45" s="86">
        <v>2468.5</v>
      </c>
    </row>
    <row r="46" spans="1:6" x14ac:dyDescent="0.25">
      <c r="A46" s="83">
        <v>44825</v>
      </c>
      <c r="B46" s="84">
        <v>15220118</v>
      </c>
      <c r="C46" s="85" t="s">
        <v>187</v>
      </c>
      <c r="D46" s="42" t="s">
        <v>206</v>
      </c>
      <c r="E46" s="86">
        <v>6236.61</v>
      </c>
      <c r="F46" s="86">
        <v>1677.23</v>
      </c>
    </row>
    <row r="47" spans="1:6" x14ac:dyDescent="0.25">
      <c r="A47" s="83">
        <v>44825</v>
      </c>
      <c r="B47" s="84">
        <v>5678</v>
      </c>
      <c r="C47" s="85" t="s">
        <v>181</v>
      </c>
      <c r="D47" s="42" t="s">
        <v>206</v>
      </c>
      <c r="E47" s="86">
        <v>2738.3</v>
      </c>
      <c r="F47" s="86">
        <v>2738.3</v>
      </c>
    </row>
    <row r="48" spans="1:6" x14ac:dyDescent="0.25">
      <c r="A48" s="83">
        <v>44826</v>
      </c>
      <c r="B48" s="84">
        <v>2192</v>
      </c>
      <c r="C48" s="85" t="s">
        <v>189</v>
      </c>
      <c r="D48" s="85" t="s">
        <v>182</v>
      </c>
      <c r="E48" s="86">
        <v>867.12</v>
      </c>
      <c r="F48" s="86">
        <v>867.12</v>
      </c>
    </row>
    <row r="49" spans="1:6" x14ac:dyDescent="0.25">
      <c r="A49" s="83">
        <v>44827</v>
      </c>
      <c r="B49" s="84">
        <v>11805</v>
      </c>
      <c r="C49" s="85" t="s">
        <v>190</v>
      </c>
      <c r="D49" s="85" t="s">
        <v>182</v>
      </c>
      <c r="E49" s="86">
        <v>50</v>
      </c>
      <c r="F49" s="86">
        <v>50</v>
      </c>
    </row>
    <row r="50" spans="1:6" x14ac:dyDescent="0.25">
      <c r="A50" s="83">
        <v>44827</v>
      </c>
      <c r="B50" s="84">
        <v>391628</v>
      </c>
      <c r="C50" s="85" t="s">
        <v>169</v>
      </c>
      <c r="D50" s="42" t="s">
        <v>211</v>
      </c>
      <c r="E50" s="86">
        <v>158.56</v>
      </c>
      <c r="F50" s="86">
        <v>158.56</v>
      </c>
    </row>
    <row r="51" spans="1:6" x14ac:dyDescent="0.25">
      <c r="A51" s="83">
        <v>44827</v>
      </c>
      <c r="B51" s="84">
        <v>76586</v>
      </c>
      <c r="C51" s="85" t="s">
        <v>158</v>
      </c>
      <c r="D51" s="42" t="s">
        <v>209</v>
      </c>
      <c r="E51" s="86">
        <v>330.08</v>
      </c>
      <c r="F51" s="86">
        <v>330.08</v>
      </c>
    </row>
    <row r="52" spans="1:6" x14ac:dyDescent="0.25">
      <c r="A52" s="83">
        <v>44827</v>
      </c>
      <c r="B52" s="84">
        <v>36832</v>
      </c>
      <c r="C52" s="85" t="s">
        <v>158</v>
      </c>
      <c r="D52" s="42" t="s">
        <v>209</v>
      </c>
      <c r="E52" s="86">
        <v>514.73</v>
      </c>
      <c r="F52" s="86">
        <v>514.73</v>
      </c>
    </row>
    <row r="53" spans="1:6" x14ac:dyDescent="0.25">
      <c r="A53" s="83">
        <v>44828</v>
      </c>
      <c r="B53" s="84">
        <v>3897</v>
      </c>
      <c r="C53" s="85" t="s">
        <v>159</v>
      </c>
      <c r="D53" s="42" t="s">
        <v>213</v>
      </c>
      <c r="E53" s="86">
        <v>222.59</v>
      </c>
      <c r="F53" s="86">
        <v>222.59</v>
      </c>
    </row>
    <row r="54" spans="1:6" x14ac:dyDescent="0.25">
      <c r="A54" s="83">
        <v>44831</v>
      </c>
      <c r="B54" s="84"/>
      <c r="C54" s="85" t="s">
        <v>177</v>
      </c>
      <c r="D54" s="42" t="s">
        <v>212</v>
      </c>
      <c r="E54" s="86">
        <v>7902.3</v>
      </c>
      <c r="F54" s="86">
        <v>7902.3</v>
      </c>
    </row>
    <row r="55" spans="1:6" x14ac:dyDescent="0.25">
      <c r="A55" s="83">
        <v>44831</v>
      </c>
      <c r="B55" s="84">
        <v>93780</v>
      </c>
      <c r="C55" s="85" t="s">
        <v>188</v>
      </c>
      <c r="D55" s="42" t="s">
        <v>213</v>
      </c>
      <c r="E55" s="86">
        <v>247.84</v>
      </c>
      <c r="F55" s="86">
        <v>247.84</v>
      </c>
    </row>
    <row r="56" spans="1:6" x14ac:dyDescent="0.25">
      <c r="A56" s="83">
        <v>44832</v>
      </c>
      <c r="B56" s="84">
        <v>91830</v>
      </c>
      <c r="C56" s="85" t="s">
        <v>186</v>
      </c>
      <c r="D56" s="85" t="s">
        <v>182</v>
      </c>
      <c r="E56" s="86">
        <v>50.94</v>
      </c>
      <c r="F56" s="86">
        <v>50.94</v>
      </c>
    </row>
    <row r="57" spans="1:6" x14ac:dyDescent="0.25">
      <c r="A57" s="83">
        <v>44832</v>
      </c>
      <c r="B57" s="84">
        <v>1195301</v>
      </c>
      <c r="C57" s="85" t="s">
        <v>172</v>
      </c>
      <c r="D57" s="42" t="s">
        <v>212</v>
      </c>
      <c r="E57" s="86">
        <v>183.9</v>
      </c>
      <c r="F57" s="86">
        <v>183.9</v>
      </c>
    </row>
    <row r="58" spans="1:6" x14ac:dyDescent="0.25">
      <c r="A58" s="83">
        <v>44832</v>
      </c>
      <c r="B58" s="84">
        <v>297</v>
      </c>
      <c r="C58" s="85" t="s">
        <v>160</v>
      </c>
      <c r="D58" s="42" t="s">
        <v>209</v>
      </c>
      <c r="E58" s="86">
        <v>150</v>
      </c>
      <c r="F58" s="86">
        <v>150</v>
      </c>
    </row>
    <row r="59" spans="1:6" x14ac:dyDescent="0.25">
      <c r="A59" s="83">
        <v>44833</v>
      </c>
      <c r="B59" s="84">
        <v>3305</v>
      </c>
      <c r="C59" s="85" t="s">
        <v>183</v>
      </c>
      <c r="D59" s="85" t="s">
        <v>182</v>
      </c>
      <c r="E59" s="86">
        <v>967.49</v>
      </c>
      <c r="F59" s="86">
        <v>967.49</v>
      </c>
    </row>
    <row r="60" spans="1:6" x14ac:dyDescent="0.25">
      <c r="A60" s="83">
        <v>44833</v>
      </c>
      <c r="B60" s="84">
        <v>11428</v>
      </c>
      <c r="C60" s="85" t="s">
        <v>162</v>
      </c>
      <c r="D60" s="85" t="s">
        <v>208</v>
      </c>
      <c r="E60" s="86">
        <v>466.2</v>
      </c>
      <c r="F60" s="86">
        <v>466.2</v>
      </c>
    </row>
    <row r="61" spans="1:6" x14ac:dyDescent="0.25">
      <c r="A61" s="83">
        <v>44833</v>
      </c>
      <c r="B61" s="84">
        <v>541</v>
      </c>
      <c r="C61" s="85" t="s">
        <v>161</v>
      </c>
      <c r="D61" s="42" t="s">
        <v>210</v>
      </c>
      <c r="E61" s="86">
        <v>922</v>
      </c>
      <c r="F61" s="86">
        <v>922</v>
      </c>
    </row>
    <row r="62" spans="1:6" x14ac:dyDescent="0.25">
      <c r="A62" s="83">
        <v>44834</v>
      </c>
      <c r="B62" s="84">
        <v>298</v>
      </c>
      <c r="C62" s="85" t="s">
        <v>160</v>
      </c>
      <c r="D62" s="42" t="s">
        <v>209</v>
      </c>
      <c r="E62" s="86">
        <v>60</v>
      </c>
      <c r="F62" s="86">
        <v>60</v>
      </c>
    </row>
    <row r="63" spans="1:6" s="78" customFormat="1" x14ac:dyDescent="0.25">
      <c r="A63" s="79">
        <v>44834</v>
      </c>
      <c r="B63" s="80">
        <v>670016</v>
      </c>
      <c r="C63" s="81" t="s">
        <v>178</v>
      </c>
      <c r="D63" s="42" t="s">
        <v>212</v>
      </c>
      <c r="E63" s="82">
        <v>6638.75</v>
      </c>
      <c r="F63" s="82">
        <v>6638.75</v>
      </c>
    </row>
    <row r="64" spans="1:6" s="78" customFormat="1" x14ac:dyDescent="0.25">
      <c r="A64" s="79">
        <v>44834</v>
      </c>
      <c r="B64" s="80"/>
      <c r="C64" s="37" t="s">
        <v>144</v>
      </c>
      <c r="D64" s="37" t="s">
        <v>214</v>
      </c>
      <c r="E64" s="82">
        <v>1733.15</v>
      </c>
      <c r="F64" s="82">
        <v>1733.15</v>
      </c>
    </row>
    <row r="65" spans="1:6" s="78" customFormat="1" x14ac:dyDescent="0.25">
      <c r="A65" s="79">
        <v>44834</v>
      </c>
      <c r="B65" s="80"/>
      <c r="C65" s="37" t="s">
        <v>179</v>
      </c>
      <c r="D65" s="37" t="s">
        <v>240</v>
      </c>
      <c r="E65" s="82">
        <v>1520.62</v>
      </c>
      <c r="F65" s="82">
        <v>1520.62</v>
      </c>
    </row>
    <row r="66" spans="1:6" s="78" customFormat="1" x14ac:dyDescent="0.25">
      <c r="A66" s="79">
        <v>44834</v>
      </c>
      <c r="B66" s="80"/>
      <c r="C66" s="37" t="s">
        <v>107</v>
      </c>
      <c r="D66" s="37" t="s">
        <v>215</v>
      </c>
      <c r="E66" s="82">
        <v>1940.58</v>
      </c>
      <c r="F66" s="82">
        <v>1940.58</v>
      </c>
    </row>
    <row r="67" spans="1:6" s="78" customFormat="1" x14ac:dyDescent="0.25">
      <c r="A67" s="79">
        <v>44834</v>
      </c>
      <c r="B67" s="80"/>
      <c r="C67" s="37" t="s">
        <v>108</v>
      </c>
      <c r="D67" s="37" t="s">
        <v>216</v>
      </c>
      <c r="E67" s="82">
        <v>1964.99</v>
      </c>
      <c r="F67" s="82">
        <v>1964.99</v>
      </c>
    </row>
    <row r="68" spans="1:6" s="78" customFormat="1" x14ac:dyDescent="0.25">
      <c r="A68" s="79">
        <v>44834</v>
      </c>
      <c r="B68" s="80"/>
      <c r="C68" s="37" t="s">
        <v>145</v>
      </c>
      <c r="D68" s="37" t="s">
        <v>217</v>
      </c>
      <c r="E68" s="82">
        <v>3009.45</v>
      </c>
      <c r="F68" s="82">
        <v>3009.45</v>
      </c>
    </row>
    <row r="69" spans="1:6" s="78" customFormat="1" x14ac:dyDescent="0.25">
      <c r="A69" s="79">
        <v>44834</v>
      </c>
      <c r="B69" s="80"/>
      <c r="C69" s="37" t="s">
        <v>109</v>
      </c>
      <c r="D69" s="37" t="s">
        <v>218</v>
      </c>
      <c r="E69" s="82">
        <v>4092.82</v>
      </c>
      <c r="F69" s="82">
        <v>4092.82</v>
      </c>
    </row>
    <row r="70" spans="1:6" s="78" customFormat="1" x14ac:dyDescent="0.25">
      <c r="A70" s="79">
        <v>44834</v>
      </c>
      <c r="B70" s="80"/>
      <c r="C70" s="37" t="s">
        <v>110</v>
      </c>
      <c r="D70" s="37" t="s">
        <v>217</v>
      </c>
      <c r="E70" s="82">
        <v>2954.39</v>
      </c>
      <c r="F70" s="82">
        <v>2954.39</v>
      </c>
    </row>
    <row r="71" spans="1:6" s="78" customFormat="1" x14ac:dyDescent="0.25">
      <c r="A71" s="79">
        <v>44834</v>
      </c>
      <c r="B71" s="80"/>
      <c r="C71" s="37" t="s">
        <v>111</v>
      </c>
      <c r="D71" s="37" t="s">
        <v>219</v>
      </c>
      <c r="E71" s="82">
        <v>2548.2399999999998</v>
      </c>
      <c r="F71" s="82">
        <v>2548.2399999999998</v>
      </c>
    </row>
    <row r="72" spans="1:6" s="78" customFormat="1" x14ac:dyDescent="0.25">
      <c r="A72" s="79">
        <v>44834</v>
      </c>
      <c r="B72" s="80"/>
      <c r="C72" s="37" t="s">
        <v>112</v>
      </c>
      <c r="D72" s="37" t="s">
        <v>220</v>
      </c>
      <c r="E72" s="82">
        <v>1938.39</v>
      </c>
      <c r="F72" s="82">
        <v>1938.39</v>
      </c>
    </row>
    <row r="73" spans="1:6" s="78" customFormat="1" x14ac:dyDescent="0.25">
      <c r="A73" s="79">
        <v>44834</v>
      </c>
      <c r="B73" s="80"/>
      <c r="C73" s="37" t="s">
        <v>113</v>
      </c>
      <c r="D73" s="37" t="s">
        <v>217</v>
      </c>
      <c r="E73" s="82">
        <v>3278.54</v>
      </c>
      <c r="F73" s="82">
        <v>3278.54</v>
      </c>
    </row>
    <row r="74" spans="1:6" s="78" customFormat="1" x14ac:dyDescent="0.25">
      <c r="A74" s="79">
        <v>44834</v>
      </c>
      <c r="B74" s="80"/>
      <c r="C74" s="37" t="s">
        <v>114</v>
      </c>
      <c r="D74" s="37" t="s">
        <v>217</v>
      </c>
      <c r="E74" s="82">
        <v>2426.67</v>
      </c>
      <c r="F74" s="82">
        <v>2426.67</v>
      </c>
    </row>
    <row r="75" spans="1:6" s="78" customFormat="1" x14ac:dyDescent="0.25">
      <c r="A75" s="79">
        <v>44834</v>
      </c>
      <c r="B75" s="80"/>
      <c r="C75" s="37" t="s">
        <v>115</v>
      </c>
      <c r="D75" s="37" t="s">
        <v>221</v>
      </c>
      <c r="E75" s="82">
        <v>5035.32</v>
      </c>
      <c r="F75" s="82">
        <v>5035.32</v>
      </c>
    </row>
    <row r="76" spans="1:6" x14ac:dyDescent="0.25">
      <c r="A76" s="79">
        <v>44834</v>
      </c>
      <c r="B76" s="84"/>
      <c r="C76" s="37" t="s">
        <v>116</v>
      </c>
      <c r="D76" s="37" t="s">
        <v>222</v>
      </c>
      <c r="E76" s="86">
        <v>2055.9499999999998</v>
      </c>
      <c r="F76" s="86">
        <v>2055.9499999999998</v>
      </c>
    </row>
    <row r="77" spans="1:6" x14ac:dyDescent="0.25">
      <c r="A77" s="79">
        <v>44834</v>
      </c>
      <c r="B77" s="84"/>
      <c r="C77" s="37" t="s">
        <v>117</v>
      </c>
      <c r="D77" s="37" t="s">
        <v>219</v>
      </c>
      <c r="E77" s="86">
        <v>2586.4</v>
      </c>
      <c r="F77" s="86">
        <v>2586.4</v>
      </c>
    </row>
    <row r="78" spans="1:6" x14ac:dyDescent="0.25">
      <c r="A78" s="79">
        <v>44834</v>
      </c>
      <c r="B78" s="84"/>
      <c r="C78" s="37" t="s">
        <v>119</v>
      </c>
      <c r="D78" s="37" t="s">
        <v>219</v>
      </c>
      <c r="E78" s="86">
        <v>2274.37</v>
      </c>
      <c r="F78" s="86">
        <v>2274.37</v>
      </c>
    </row>
    <row r="79" spans="1:6" s="68" customFormat="1" x14ac:dyDescent="0.25">
      <c r="A79" s="79">
        <v>44834</v>
      </c>
      <c r="B79" s="84"/>
      <c r="C79" s="37" t="s">
        <v>120</v>
      </c>
      <c r="D79" s="37" t="s">
        <v>223</v>
      </c>
      <c r="E79" s="86">
        <v>2483.35</v>
      </c>
      <c r="F79" s="86">
        <v>2483.35</v>
      </c>
    </row>
    <row r="80" spans="1:6" s="68" customFormat="1" x14ac:dyDescent="0.25">
      <c r="A80" s="79">
        <v>44834</v>
      </c>
      <c r="B80" s="84"/>
      <c r="C80" s="37" t="s">
        <v>121</v>
      </c>
      <c r="D80" s="37" t="s">
        <v>215</v>
      </c>
      <c r="E80" s="86">
        <v>1732.31</v>
      </c>
      <c r="F80" s="86">
        <v>1732.31</v>
      </c>
    </row>
    <row r="81" spans="1:6" s="68" customFormat="1" x14ac:dyDescent="0.25">
      <c r="A81" s="79">
        <v>44834</v>
      </c>
      <c r="B81" s="84"/>
      <c r="C81" s="37" t="s">
        <v>122</v>
      </c>
      <c r="D81" s="37" t="s">
        <v>217</v>
      </c>
      <c r="E81" s="86">
        <v>2598.5100000000002</v>
      </c>
      <c r="F81" s="86">
        <v>2598.5100000000002</v>
      </c>
    </row>
    <row r="82" spans="1:6" s="68" customFormat="1" x14ac:dyDescent="0.25">
      <c r="A82" s="79">
        <v>44834</v>
      </c>
      <c r="B82" s="84"/>
      <c r="C82" s="37" t="s">
        <v>123</v>
      </c>
      <c r="D82" s="37" t="s">
        <v>219</v>
      </c>
      <c r="E82" s="86">
        <v>5420.28</v>
      </c>
      <c r="F82" s="86">
        <v>5420.28</v>
      </c>
    </row>
    <row r="83" spans="1:6" s="68" customFormat="1" x14ac:dyDescent="0.25">
      <c r="A83" s="79">
        <v>44834</v>
      </c>
      <c r="B83" s="84"/>
      <c r="C83" s="37" t="s">
        <v>124</v>
      </c>
      <c r="D83" s="37" t="s">
        <v>219</v>
      </c>
      <c r="E83" s="86">
        <v>3629.62</v>
      </c>
      <c r="F83" s="86">
        <v>3629.62</v>
      </c>
    </row>
    <row r="84" spans="1:6" s="68" customFormat="1" x14ac:dyDescent="0.25">
      <c r="A84" s="79">
        <v>44834</v>
      </c>
      <c r="B84" s="84"/>
      <c r="C84" s="37" t="s">
        <v>146</v>
      </c>
      <c r="D84" s="37" t="s">
        <v>223</v>
      </c>
      <c r="E84" s="86">
        <v>2483.4899999999998</v>
      </c>
      <c r="F84" s="86">
        <v>2483.4899999999998</v>
      </c>
    </row>
    <row r="85" spans="1:6" s="68" customFormat="1" x14ac:dyDescent="0.25">
      <c r="A85" s="79">
        <v>44834</v>
      </c>
      <c r="B85" s="84"/>
      <c r="C85" s="37" t="s">
        <v>125</v>
      </c>
      <c r="D85" s="37" t="s">
        <v>224</v>
      </c>
      <c r="E85" s="86">
        <v>5210.53</v>
      </c>
      <c r="F85" s="86">
        <v>5210.53</v>
      </c>
    </row>
    <row r="86" spans="1:6" s="68" customFormat="1" x14ac:dyDescent="0.25">
      <c r="A86" s="79">
        <v>44834</v>
      </c>
      <c r="B86" s="84"/>
      <c r="C86" s="37" t="s">
        <v>126</v>
      </c>
      <c r="D86" s="37" t="s">
        <v>225</v>
      </c>
      <c r="E86" s="86">
        <v>6837.31</v>
      </c>
      <c r="F86" s="86">
        <v>6837.31</v>
      </c>
    </row>
    <row r="87" spans="1:6" s="68" customFormat="1" x14ac:dyDescent="0.25">
      <c r="A87" s="79">
        <v>44834</v>
      </c>
      <c r="B87" s="84"/>
      <c r="C87" s="37" t="s">
        <v>127</v>
      </c>
      <c r="D87" s="37" t="s">
        <v>226</v>
      </c>
      <c r="E87" s="86">
        <v>2716.36</v>
      </c>
      <c r="F87" s="86">
        <v>2716.36</v>
      </c>
    </row>
    <row r="88" spans="1:6" s="68" customFormat="1" x14ac:dyDescent="0.25">
      <c r="A88" s="79">
        <v>44834</v>
      </c>
      <c r="B88" s="84"/>
      <c r="C88" s="37" t="s">
        <v>128</v>
      </c>
      <c r="D88" s="37" t="s">
        <v>227</v>
      </c>
      <c r="E88" s="86">
        <v>2888.05</v>
      </c>
      <c r="F88" s="86">
        <v>2888.05</v>
      </c>
    </row>
    <row r="89" spans="1:6" s="68" customFormat="1" x14ac:dyDescent="0.25">
      <c r="A89" s="79">
        <v>44834</v>
      </c>
      <c r="B89" s="84"/>
      <c r="C89" s="37" t="s">
        <v>130</v>
      </c>
      <c r="D89" s="37" t="s">
        <v>228</v>
      </c>
      <c r="E89" s="86">
        <v>5238.68</v>
      </c>
      <c r="F89" s="86">
        <v>5238.68</v>
      </c>
    </row>
    <row r="90" spans="1:6" s="68" customFormat="1" x14ac:dyDescent="0.25">
      <c r="A90" s="79">
        <v>44834</v>
      </c>
      <c r="B90" s="84"/>
      <c r="C90" s="37" t="s">
        <v>131</v>
      </c>
      <c r="D90" s="37" t="s">
        <v>219</v>
      </c>
      <c r="E90" s="86">
        <v>2301.15</v>
      </c>
      <c r="F90" s="86">
        <v>2301.15</v>
      </c>
    </row>
    <row r="91" spans="1:6" s="68" customFormat="1" x14ac:dyDescent="0.25">
      <c r="A91" s="79">
        <v>44834</v>
      </c>
      <c r="B91" s="84"/>
      <c r="C91" s="85" t="s">
        <v>132</v>
      </c>
      <c r="D91" s="85" t="s">
        <v>229</v>
      </c>
      <c r="E91" s="86">
        <v>2025.59</v>
      </c>
      <c r="F91" s="86">
        <v>2025.59</v>
      </c>
    </row>
    <row r="92" spans="1:6" s="68" customFormat="1" x14ac:dyDescent="0.25">
      <c r="A92" s="79">
        <v>44834</v>
      </c>
      <c r="B92" s="84"/>
      <c r="C92" s="85" t="s">
        <v>175</v>
      </c>
      <c r="D92" s="85" t="s">
        <v>217</v>
      </c>
      <c r="E92" s="86">
        <v>2469.65</v>
      </c>
      <c r="F92" s="86">
        <v>2469.65</v>
      </c>
    </row>
    <row r="93" spans="1:6" s="68" customFormat="1" x14ac:dyDescent="0.25">
      <c r="A93" s="79">
        <v>44834</v>
      </c>
      <c r="B93" s="84"/>
      <c r="C93" s="85" t="s">
        <v>133</v>
      </c>
      <c r="D93" s="85" t="s">
        <v>230</v>
      </c>
      <c r="E93" s="86">
        <v>2282.06</v>
      </c>
      <c r="F93" s="86">
        <v>2282.06</v>
      </c>
    </row>
    <row r="94" spans="1:6" s="68" customFormat="1" x14ac:dyDescent="0.25">
      <c r="A94" s="79">
        <v>44834</v>
      </c>
      <c r="B94" s="84"/>
      <c r="C94" s="85" t="s">
        <v>239</v>
      </c>
      <c r="D94" s="85" t="s">
        <v>241</v>
      </c>
      <c r="E94" s="86">
        <v>499.44</v>
      </c>
      <c r="F94" s="86">
        <v>499.44</v>
      </c>
    </row>
    <row r="95" spans="1:6" s="68" customFormat="1" x14ac:dyDescent="0.25">
      <c r="A95" s="79">
        <v>44834</v>
      </c>
      <c r="B95" s="84"/>
      <c r="C95" s="85" t="s">
        <v>134</v>
      </c>
      <c r="D95" s="85" t="s">
        <v>219</v>
      </c>
      <c r="E95" s="86">
        <v>2296.85</v>
      </c>
      <c r="F95" s="86">
        <v>2296.85</v>
      </c>
    </row>
    <row r="96" spans="1:6" s="68" customFormat="1" x14ac:dyDescent="0.25">
      <c r="A96" s="79">
        <v>44834</v>
      </c>
      <c r="B96" s="84"/>
      <c r="C96" s="85" t="s">
        <v>174</v>
      </c>
      <c r="D96" s="85" t="s">
        <v>241</v>
      </c>
      <c r="E96" s="86">
        <v>2107.37</v>
      </c>
      <c r="F96" s="86">
        <v>2107.37</v>
      </c>
    </row>
    <row r="97" spans="1:6" s="68" customFormat="1" x14ac:dyDescent="0.25">
      <c r="A97" s="79">
        <v>44834</v>
      </c>
      <c r="B97" s="84"/>
      <c r="C97" s="85" t="s">
        <v>135</v>
      </c>
      <c r="D97" s="85" t="s">
        <v>231</v>
      </c>
      <c r="E97" s="86">
        <v>2525.67</v>
      </c>
      <c r="F97" s="86">
        <v>2525.67</v>
      </c>
    </row>
    <row r="98" spans="1:6" s="68" customFormat="1" x14ac:dyDescent="0.25">
      <c r="A98" s="79">
        <v>44834</v>
      </c>
      <c r="B98" s="84"/>
      <c r="C98" s="85" t="s">
        <v>137</v>
      </c>
      <c r="D98" s="85" t="s">
        <v>219</v>
      </c>
      <c r="E98" s="86">
        <v>2630.15</v>
      </c>
      <c r="F98" s="86">
        <v>2630.15</v>
      </c>
    </row>
    <row r="99" spans="1:6" s="68" customFormat="1" x14ac:dyDescent="0.25">
      <c r="A99" s="79">
        <v>44834</v>
      </c>
      <c r="B99" s="84"/>
      <c r="C99" s="85" t="s">
        <v>147</v>
      </c>
      <c r="D99" s="85" t="s">
        <v>232</v>
      </c>
      <c r="E99" s="86">
        <v>3139.72</v>
      </c>
      <c r="F99" s="86">
        <v>3139.72</v>
      </c>
    </row>
    <row r="100" spans="1:6" customFormat="1" x14ac:dyDescent="0.25">
      <c r="A100" s="87"/>
      <c r="B100" s="84"/>
      <c r="C100" s="42"/>
      <c r="D100" s="42"/>
      <c r="E100" s="43">
        <f>SUM(E5:E99)</f>
        <v>164583.93999999997</v>
      </c>
      <c r="F100" s="43">
        <f>SUM(F5:F99)</f>
        <v>160024.55999999997</v>
      </c>
    </row>
    <row r="101" spans="1:6" customFormat="1" x14ac:dyDescent="0.25">
      <c r="A101" s="88" t="s">
        <v>233</v>
      </c>
      <c r="B101" s="89"/>
      <c r="C101" s="63"/>
      <c r="D101" s="90">
        <f>COUNT(A5:A99)</f>
        <v>95</v>
      </c>
      <c r="E101" s="67"/>
      <c r="F101" s="67"/>
    </row>
    <row r="102" spans="1:6" customFormat="1" x14ac:dyDescent="0.25">
      <c r="A102" s="91" t="s">
        <v>234</v>
      </c>
      <c r="B102" s="89"/>
      <c r="C102" s="63"/>
      <c r="D102" s="92">
        <f>E100</f>
        <v>164583.93999999997</v>
      </c>
      <c r="E102" s="67"/>
      <c r="F102" s="67"/>
    </row>
    <row r="103" spans="1:6" customFormat="1" x14ac:dyDescent="0.25">
      <c r="A103" s="91" t="s">
        <v>235</v>
      </c>
      <c r="B103" s="89"/>
      <c r="C103" s="63"/>
      <c r="D103" s="92">
        <f>F100</f>
        <v>160024.55999999997</v>
      </c>
      <c r="E103" s="67"/>
      <c r="F103" s="67"/>
    </row>
    <row r="104" spans="1:6" customFormat="1" x14ac:dyDescent="0.25">
      <c r="A104" s="63"/>
      <c r="B104" s="89"/>
      <c r="C104" s="63"/>
      <c r="D104" s="63"/>
      <c r="E104" s="67"/>
      <c r="F104" s="67"/>
    </row>
    <row r="105" spans="1:6" customFormat="1" x14ac:dyDescent="0.25">
      <c r="A105" s="93" t="s">
        <v>236</v>
      </c>
      <c r="B105" s="94"/>
      <c r="C105" s="95"/>
      <c r="D105" s="96"/>
    </row>
    <row r="106" spans="1:6" customFormat="1" x14ac:dyDescent="0.25">
      <c r="A106" s="93" t="s">
        <v>237</v>
      </c>
      <c r="B106" s="94"/>
      <c r="C106" s="95"/>
      <c r="D106" s="96"/>
    </row>
    <row r="107" spans="1:6" customFormat="1" x14ac:dyDescent="0.25">
      <c r="A107" s="93" t="s">
        <v>238</v>
      </c>
      <c r="B107" s="94"/>
      <c r="C107" s="95"/>
      <c r="D107" s="96"/>
    </row>
    <row r="108" spans="1:6" customFormat="1" x14ac:dyDescent="0.25">
      <c r="A108" s="93"/>
      <c r="B108" s="94"/>
      <c r="C108" s="95"/>
      <c r="D108" s="96"/>
    </row>
    <row r="109" spans="1:6" customFormat="1" x14ac:dyDescent="0.25">
      <c r="A109" s="97" t="s">
        <v>154</v>
      </c>
      <c r="B109" s="98"/>
      <c r="C109" s="62"/>
      <c r="D109" s="62"/>
    </row>
    <row r="110" spans="1:6" customFormat="1" x14ac:dyDescent="0.25">
      <c r="A110" s="97"/>
      <c r="B110" s="98"/>
      <c r="C110" s="62"/>
      <c r="D110" s="62"/>
    </row>
    <row r="111" spans="1:6" customFormat="1" x14ac:dyDescent="0.25">
      <c r="A111" s="97"/>
      <c r="B111" s="98"/>
      <c r="C111" s="62"/>
      <c r="D111" s="62"/>
    </row>
    <row r="112" spans="1:6" customFormat="1" x14ac:dyDescent="0.25">
      <c r="A112" s="97"/>
      <c r="B112" s="98"/>
      <c r="C112" s="62"/>
      <c r="D112" s="62"/>
    </row>
    <row r="113" spans="1:6" customFormat="1" x14ac:dyDescent="0.25">
      <c r="A113" s="97"/>
      <c r="B113" s="98"/>
      <c r="C113" s="62"/>
      <c r="D113" s="62"/>
    </row>
    <row r="114" spans="1:6" customFormat="1" x14ac:dyDescent="0.25">
      <c r="A114" s="99"/>
      <c r="B114" s="64" t="s">
        <v>76</v>
      </c>
      <c r="C114" s="100"/>
      <c r="D114" s="11" t="s">
        <v>77</v>
      </c>
      <c r="F114" s="12"/>
    </row>
    <row r="115" spans="1:6" customFormat="1" x14ac:dyDescent="0.25">
      <c r="A115" s="62"/>
      <c r="B115" s="65" t="s">
        <v>78</v>
      </c>
      <c r="C115" s="100"/>
      <c r="D115" s="13" t="s">
        <v>79</v>
      </c>
      <c r="F115" s="12"/>
    </row>
    <row r="116" spans="1:6" customFormat="1" x14ac:dyDescent="0.25">
      <c r="B116" s="65" t="s">
        <v>80</v>
      </c>
      <c r="D116" s="13" t="s">
        <v>81</v>
      </c>
      <c r="F116" s="12"/>
    </row>
    <row r="117" spans="1:6" s="102" customFormat="1" x14ac:dyDescent="0.25">
      <c r="A117" s="101"/>
      <c r="B117" s="77"/>
      <c r="D117" s="103"/>
      <c r="E117" s="104"/>
      <c r="F117" s="104"/>
    </row>
    <row r="118" spans="1:6" s="68" customFormat="1" x14ac:dyDescent="0.25">
      <c r="A118" s="69"/>
      <c r="C118" s="63"/>
      <c r="D118" s="63"/>
      <c r="E118" s="70"/>
      <c r="F118" s="70"/>
    </row>
    <row r="119" spans="1:6" s="68" customFormat="1" x14ac:dyDescent="0.25">
      <c r="A119" s="69"/>
      <c r="C119" s="63"/>
      <c r="D119" s="63"/>
      <c r="E119" s="70"/>
      <c r="F119" s="70"/>
    </row>
    <row r="120" spans="1:6" s="68" customFormat="1" x14ac:dyDescent="0.25">
      <c r="A120" s="69"/>
      <c r="C120" s="63"/>
      <c r="D120" s="63"/>
      <c r="E120" s="70"/>
      <c r="F120" s="70"/>
    </row>
    <row r="121" spans="1:6" s="68" customFormat="1" x14ac:dyDescent="0.25">
      <c r="A121" s="69"/>
      <c r="C121" s="63"/>
      <c r="D121" s="63"/>
      <c r="E121" s="70"/>
      <c r="F121" s="70"/>
    </row>
    <row r="122" spans="1:6" s="68" customFormat="1" x14ac:dyDescent="0.25">
      <c r="A122" s="69"/>
      <c r="C122" s="63"/>
      <c r="D122" s="63"/>
      <c r="E122" s="70"/>
      <c r="F122" s="70"/>
    </row>
    <row r="123" spans="1:6" s="68" customFormat="1" x14ac:dyDescent="0.25">
      <c r="A123" s="69"/>
      <c r="C123" s="63"/>
      <c r="D123" s="63"/>
      <c r="E123" s="70"/>
      <c r="F123" s="70"/>
    </row>
    <row r="124" spans="1:6" s="68" customFormat="1" x14ac:dyDescent="0.25">
      <c r="A124" s="69"/>
      <c r="C124" s="63"/>
      <c r="D124" s="63"/>
      <c r="E124" s="70"/>
      <c r="F124" s="70"/>
    </row>
    <row r="125" spans="1:6" s="68" customFormat="1" x14ac:dyDescent="0.25">
      <c r="A125" s="69"/>
      <c r="C125" s="63"/>
      <c r="D125" s="63"/>
      <c r="E125" s="70"/>
      <c r="F125" s="70"/>
    </row>
    <row r="126" spans="1:6" s="68" customFormat="1" x14ac:dyDescent="0.25">
      <c r="A126" s="69"/>
      <c r="C126" s="63"/>
      <c r="D126" s="63"/>
      <c r="E126" s="70"/>
      <c r="F126" s="70"/>
    </row>
    <row r="127" spans="1:6" s="68" customFormat="1" x14ac:dyDescent="0.25">
      <c r="A127" s="69"/>
      <c r="C127" s="63"/>
      <c r="D127" s="63"/>
      <c r="E127" s="70"/>
      <c r="F127" s="70"/>
    </row>
    <row r="128" spans="1:6" s="68" customFormat="1" x14ac:dyDescent="0.25">
      <c r="A128" s="69"/>
      <c r="C128" s="63"/>
      <c r="D128" s="63"/>
      <c r="E128" s="70"/>
      <c r="F128" s="70"/>
    </row>
    <row r="129" spans="1:6" s="68" customFormat="1" x14ac:dyDescent="0.25">
      <c r="A129" s="69"/>
      <c r="C129" s="63"/>
      <c r="D129" s="63"/>
      <c r="E129" s="70"/>
      <c r="F129" s="70"/>
    </row>
    <row r="130" spans="1:6" s="68" customFormat="1" x14ac:dyDescent="0.25">
      <c r="A130" s="69"/>
      <c r="C130" s="63"/>
      <c r="D130" s="63"/>
      <c r="E130" s="70"/>
      <c r="F130" s="70"/>
    </row>
    <row r="131" spans="1:6" s="68" customFormat="1" x14ac:dyDescent="0.25">
      <c r="A131" s="69"/>
      <c r="C131" s="63"/>
      <c r="D131" s="63"/>
      <c r="E131" s="70"/>
      <c r="F131" s="70"/>
    </row>
    <row r="132" spans="1:6" s="68" customFormat="1" x14ac:dyDescent="0.25">
      <c r="A132" s="69"/>
      <c r="C132" s="63"/>
      <c r="D132" s="63"/>
      <c r="E132" s="70"/>
      <c r="F132" s="70"/>
    </row>
    <row r="133" spans="1:6" s="68" customFormat="1" x14ac:dyDescent="0.25">
      <c r="A133" s="69"/>
      <c r="C133" s="63"/>
      <c r="D133" s="63"/>
      <c r="E133" s="70"/>
      <c r="F133" s="70"/>
    </row>
    <row r="134" spans="1:6" s="68" customFormat="1" x14ac:dyDescent="0.25">
      <c r="A134" s="69"/>
      <c r="C134" s="63"/>
      <c r="D134" s="63"/>
      <c r="E134" s="70"/>
      <c r="F134" s="70"/>
    </row>
    <row r="135" spans="1:6" s="68" customFormat="1" x14ac:dyDescent="0.25">
      <c r="A135" s="69"/>
      <c r="C135" s="63"/>
      <c r="D135" s="63"/>
      <c r="E135" s="70"/>
      <c r="F135" s="70"/>
    </row>
    <row r="136" spans="1:6" s="68" customFormat="1" x14ac:dyDescent="0.25">
      <c r="A136" s="69"/>
      <c r="C136" s="63"/>
      <c r="D136" s="63"/>
      <c r="E136" s="70"/>
      <c r="F136" s="70"/>
    </row>
    <row r="137" spans="1:6" s="68" customFormat="1" x14ac:dyDescent="0.25">
      <c r="A137" s="69"/>
      <c r="C137" s="63"/>
      <c r="D137" s="63"/>
      <c r="E137" s="70"/>
      <c r="F137" s="70"/>
    </row>
    <row r="138" spans="1:6" s="68" customFormat="1" x14ac:dyDescent="0.25">
      <c r="A138" s="69"/>
      <c r="C138" s="63"/>
      <c r="D138" s="63"/>
      <c r="E138" s="70"/>
      <c r="F138" s="70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10 Municipal</vt:lpstr>
      <vt:lpstr>Anexo 10 Federal</vt:lpstr>
      <vt:lpstr>Anexo III </vt:lpstr>
      <vt:lpstr>Anexo II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2022-10-05T12:05:40Z</cp:lastPrinted>
  <dcterms:created xsi:type="dcterms:W3CDTF">2022-09-29T14:12:41Z</dcterms:created>
  <dcterms:modified xsi:type="dcterms:W3CDTF">2022-10-05T12:06:53Z</dcterms:modified>
</cp:coreProperties>
</file>