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asa Nazare\Casa de Nazaré\Tribunal\Transparência\Prestação de Contas\2022\08\"/>
    </mc:Choice>
  </mc:AlternateContent>
  <bookViews>
    <workbookView xWindow="0" yWindow="0" windowWidth="24000" windowHeight="9600" activeTab="2"/>
  </bookViews>
  <sheets>
    <sheet name="Anexo 10 Municipal" sheetId="6" r:id="rId1"/>
    <sheet name="Anexo III" sheetId="5" r:id="rId2"/>
    <sheet name="Anexo II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5" l="1"/>
  <c r="J84" i="6" l="1"/>
  <c r="J83" i="6"/>
  <c r="J87" i="6"/>
  <c r="J82" i="6"/>
  <c r="J85" i="6"/>
  <c r="E15" i="5" l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J88" i="6" l="1"/>
  <c r="E88" i="6"/>
  <c r="C88" i="6"/>
  <c r="I87" i="6"/>
  <c r="I86" i="6"/>
  <c r="I85" i="6"/>
  <c r="I84" i="6"/>
  <c r="I83" i="6"/>
  <c r="I82" i="6"/>
  <c r="A80" i="6"/>
  <c r="I39" i="6"/>
  <c r="I41" i="6" s="1"/>
  <c r="H98" i="6" s="1"/>
  <c r="I36" i="6"/>
  <c r="D86" i="4"/>
  <c r="F85" i="4"/>
  <c r="D88" i="4" s="1"/>
  <c r="E85" i="4"/>
  <c r="D87" i="4" s="1"/>
  <c r="G88" i="6" l="1"/>
  <c r="I88" i="6"/>
  <c r="H99" i="6" s="1"/>
  <c r="H100" i="6" s="1"/>
  <c r="H102" i="6" s="1"/>
</calcChain>
</file>

<file path=xl/sharedStrings.xml><?xml version="1.0" encoding="utf-8"?>
<sst xmlns="http://schemas.openxmlformats.org/spreadsheetml/2006/main" count="354" uniqueCount="234">
  <si>
    <t>Telefonica Brasil sa</t>
  </si>
  <si>
    <t>SKY</t>
  </si>
  <si>
    <t>Juliano P. da Silva ME</t>
  </si>
  <si>
    <t>Gattera Aluminios Ltda</t>
  </si>
  <si>
    <t>Organização Contábil Verdi Elite SS EPP</t>
  </si>
  <si>
    <t>Auto Posto DM Jundiai  Ltda</t>
  </si>
  <si>
    <t>São Paulo Transporte S/A</t>
  </si>
  <si>
    <t>Infoqplan Soluções Empresariais Ltda - EPP</t>
  </si>
  <si>
    <t>Associação Comercial e Empresarial de Jundiai</t>
  </si>
  <si>
    <t>CPFL</t>
  </si>
  <si>
    <t>Elenilda Americo dos Santos</t>
  </si>
  <si>
    <t>Rapido Luxo Campinas Ltda</t>
  </si>
  <si>
    <t>Claro S A</t>
  </si>
  <si>
    <t>Metropolitan Life Seguros e Previdência Privada S.A.</t>
  </si>
  <si>
    <t>Connectuse Sistemas Ltda - EPP</t>
  </si>
  <si>
    <t>Transurb Transportes  Urbanos de Jundiaí Ltda</t>
  </si>
  <si>
    <t>Givonete Alves do Nascimento</t>
  </si>
  <si>
    <t>Maria Aparecida da Silva</t>
  </si>
  <si>
    <t>Juliana Alves de Brito</t>
  </si>
  <si>
    <t>Daniel Coimbra</t>
  </si>
  <si>
    <t>Ana Claudia Maria da Silva</t>
  </si>
  <si>
    <t>Crislene Lucia Bernabé da Silva</t>
  </si>
  <si>
    <t>Kleybson Roberto da Silva Lima</t>
  </si>
  <si>
    <t>Marina de Souza</t>
  </si>
  <si>
    <t>Marcio Luciano de Melo</t>
  </si>
  <si>
    <t>Luzete da Conceição Nascimento</t>
  </si>
  <si>
    <t>Roseli Augusta Marques Muniz</t>
  </si>
  <si>
    <t>Ketisley Sandra da Silva</t>
  </si>
  <si>
    <t>Felipe Augusto dos Reis Pinto da Cunha</t>
  </si>
  <si>
    <t>Marcos Romão Dias</t>
  </si>
  <si>
    <t>Raquel Ramos da Silva Santos</t>
  </si>
  <si>
    <t>Karina Victor de Souza</t>
  </si>
  <si>
    <t>FGTS</t>
  </si>
  <si>
    <t>Viviane da Silva Oliveira</t>
  </si>
  <si>
    <t>Denise Tealdi</t>
  </si>
  <si>
    <t>Simone de Paula Souza</t>
  </si>
  <si>
    <t>Sandra Regina Coelho</t>
  </si>
  <si>
    <t>Jurandir Francisco Maria</t>
  </si>
  <si>
    <t>Elcio da Silva Pimenta</t>
  </si>
  <si>
    <t>Jovelina Maria da Conceição Timoteo</t>
  </si>
  <si>
    <t>Maria do Carmo da Silva Fachini</t>
  </si>
  <si>
    <t>Miriam Aparecida Ruy</t>
  </si>
  <si>
    <t>Renata Rosa de Moura</t>
  </si>
  <si>
    <t>Eric Miguel Lemos de Freitas</t>
  </si>
  <si>
    <t>Alelo S/A</t>
  </si>
  <si>
    <t>Renata de Freitas</t>
  </si>
  <si>
    <t>Refrigeração Brasil</t>
  </si>
  <si>
    <t>Emporio de Carnes Tulipas Ltda</t>
  </si>
  <si>
    <t>Despesas Assistidos / Condução</t>
  </si>
  <si>
    <t>Micenas Farmacia Especializada Ltda</t>
  </si>
  <si>
    <t>APM Lucena Lins Farma EPP</t>
  </si>
  <si>
    <t>Cartorio de Reg Civil 2° subdistrito</t>
  </si>
  <si>
    <t>Roberto Marzochi ME</t>
  </si>
  <si>
    <t>Juan Aparecido Albuquerque Fortino</t>
  </si>
  <si>
    <t>Roldao Auto Serv Com de Alimentos Ltda</t>
  </si>
  <si>
    <t>Fornecedora Tulipas Materiais para Construção Ltda EPP</t>
  </si>
  <si>
    <t>Marcel Ferlini Moralles</t>
  </si>
  <si>
    <t>MICHELE MONIQUE OLIVEIRA DA SILVA ME</t>
  </si>
  <si>
    <t xml:space="preserve">Porto Seguro Cia de Seguros 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</si>
  <si>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</si>
  <si>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</si>
  <si>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</si>
  <si>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</si>
  <si>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</si>
  <si>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</si>
  <si>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</si>
  <si>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</si>
  <si>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agosto de 2022</t>
  </si>
  <si>
    <t xml:space="preserve">Despesas Administrativas </t>
  </si>
  <si>
    <t>Desp com Assistidos / Saude</t>
  </si>
  <si>
    <t xml:space="preserve">Serviços de Terceiros </t>
  </si>
  <si>
    <t>FG Asses e Desenv de Proj. Sociais e Culturais Lt ME</t>
  </si>
  <si>
    <t>Utilidade Públicas</t>
  </si>
  <si>
    <t>Despesa com Assistidos Limp/Hig/Descart</t>
  </si>
  <si>
    <t>Despesas Assistidos / Alimentação</t>
  </si>
  <si>
    <t>Despesa com Pessoal</t>
  </si>
  <si>
    <t xml:space="preserve">Despesa Manutenção  </t>
  </si>
  <si>
    <t>Adriana dos Santos Pereira </t>
  </si>
  <si>
    <t xml:space="preserve">Fabiano de Oliveira Coelho </t>
  </si>
  <si>
    <t>Gilberto Ângelo Begiato</t>
  </si>
  <si>
    <t>Luciana ALves Jorge Pereira</t>
  </si>
  <si>
    <t>Maria Fátima Faria dos Santos</t>
  </si>
  <si>
    <t>Thaise Goes Carneiro</t>
  </si>
  <si>
    <t>Valeria Aparecida Marquesin Bertolini</t>
  </si>
  <si>
    <t>Serviços Gerais</t>
  </si>
  <si>
    <t>Cuid de Crianças II</t>
  </si>
  <si>
    <t>Cuid de Crianças Feirista</t>
  </si>
  <si>
    <t>Educador II</t>
  </si>
  <si>
    <t>Pedagoga</t>
  </si>
  <si>
    <t>Cuid de Crianças V</t>
  </si>
  <si>
    <t>Psicológo</t>
  </si>
  <si>
    <t>coordenador administrativo</t>
  </si>
  <si>
    <t>Cuid de Crianças Exp</t>
  </si>
  <si>
    <t>Motorista</t>
  </si>
  <si>
    <t>Caseiro</t>
  </si>
  <si>
    <t xml:space="preserve">Coordenadora </t>
  </si>
  <si>
    <t>Cuidadora de Apoio</t>
  </si>
  <si>
    <t>Supervisora Geral</t>
  </si>
  <si>
    <t>Assist. Social - Superv</t>
  </si>
  <si>
    <t xml:space="preserve">Assistente Social </t>
  </si>
  <si>
    <t>Cuid de Crianças IV</t>
  </si>
  <si>
    <t>Auxiliar Administrativo</t>
  </si>
  <si>
    <t>Psicológa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</si>
  <si>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</si>
  <si>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</si>
  <si>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</si>
  <si>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</si>
  <si>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</si>
  <si>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</si>
  <si>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Ana Lucia Manzato Antibero</t>
  </si>
  <si>
    <t>Wagner Fernando Momesso</t>
  </si>
  <si>
    <t>Presidente</t>
  </si>
  <si>
    <t>Tesoureiro</t>
  </si>
  <si>
    <t>RG 15.546.205-2</t>
  </si>
  <si>
    <t xml:space="preserve">RG: 62.779.775-1 </t>
  </si>
  <si>
    <t>Jundiaí, 10 de Setembro de 2022.</t>
  </si>
  <si>
    <t>TOTAL</t>
  </si>
  <si>
    <t>William Gomes de Oliveira</t>
  </si>
  <si>
    <t>Reginaldo Rodrigues Ferreira</t>
  </si>
  <si>
    <t>Monica Costa de Oliveira Dias</t>
  </si>
  <si>
    <t xml:space="preserve">Relação da transferência citada acima - Folha </t>
  </si>
  <si>
    <t>saldo final</t>
  </si>
  <si>
    <t>Rendimento de Aplicação</t>
  </si>
  <si>
    <t>vr ref tarifa bancaria</t>
  </si>
  <si>
    <t>Saldo anterior</t>
  </si>
  <si>
    <t>SALDO</t>
  </si>
  <si>
    <t>CRÉDITO</t>
  </si>
  <si>
    <t>DÉBITO</t>
  </si>
  <si>
    <t>HISTÓRICO</t>
  </si>
  <si>
    <t>DATA</t>
  </si>
  <si>
    <t>CONCILIAÇÃO BANCÁRIA  – CONTA Nº 3269-0</t>
  </si>
  <si>
    <t>20.752-4/2017</t>
  </si>
  <si>
    <t xml:space="preserve">Processo Nº: </t>
  </si>
  <si>
    <t>03/2018</t>
  </si>
  <si>
    <t>SEXTO TERMO ADITIVO AO TERMO DE COLABORAÇÃO:</t>
  </si>
  <si>
    <t>Jundiaí</t>
  </si>
  <si>
    <t>Município:</t>
  </si>
  <si>
    <t>Rua José Pellizari   nº900</t>
  </si>
  <si>
    <t>Endereço:</t>
  </si>
  <si>
    <t>Associação e Comunidade Casa de Nazaré</t>
  </si>
  <si>
    <r>
      <t>Entidade:</t>
    </r>
    <r>
      <rPr>
        <sz val="10"/>
        <rFont val="Tahoma"/>
        <family val="2"/>
      </rPr>
      <t xml:space="preserve"> </t>
    </r>
  </si>
  <si>
    <t xml:space="preserve"> Prefeitura do Município de Jundiaí</t>
  </si>
  <si>
    <t xml:space="preserve">Órgão Concessor:    </t>
  </si>
  <si>
    <t>EXERCICIO 2022</t>
  </si>
  <si>
    <t>ANEXO III</t>
  </si>
  <si>
    <t>CONCILIAÇÃO AGOSTO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</si>
  <si>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</si>
  <si>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</si>
  <si>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</si>
  <si>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</si>
  <si>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</si>
  <si>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10 -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</si>
  <si>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</si>
  <si>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</si>
  <si>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</si>
  <si>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</si>
  <si>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</si>
  <si>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</si>
  <si>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</si>
  <si>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</si>
  <si>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Municipal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</si>
  <si>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</si>
  <si>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</si>
  <si>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</si>
  <si>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</si>
  <si>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</si>
  <si>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</si>
  <si>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</si>
  <si>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</si>
  <si>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</si>
  <si>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</si>
  <si>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</si>
  <si>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</si>
  <si>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</si>
  <si>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TERMO DE COLABORAÇÃO nº 03/2018 - Aditivo V</t>
  </si>
  <si>
    <t>03/2021 a 12/2022</t>
  </si>
  <si>
    <t>TERMO DE COLABORAÇÃO nº 03/2018 - Aditivo VI</t>
  </si>
  <si>
    <t>05/2021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</si>
  <si>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</si>
  <si>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</si>
  <si>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</si>
  <si>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</si>
  <si>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</si>
  <si>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</si>
  <si>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</si>
  <si>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</si>
  <si>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</si>
  <si>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</si>
  <si>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</si>
  <si>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</si>
  <si>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</si>
  <si>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</si>
  <si>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</si>
  <si>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</si>
  <si>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</si>
  <si>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</si>
  <si>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</si>
  <si>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</si>
  <si>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</si>
  <si>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</si>
  <si>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</si>
  <si>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</si>
  <si>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</si>
  <si>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</si>
  <si>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</si>
  <si>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</si>
  <si>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</si>
  <si>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</si>
  <si>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</si>
  <si>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</si>
  <si>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</si>
  <si>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</si>
  <si>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</si>
  <si>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</si>
  <si>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</si>
  <si>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</si>
  <si>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</si>
  <si>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</si>
  <si>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</si>
  <si>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</si>
  <si>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</si>
  <si>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Receb Prefeitura/Federal ref mês 08 -2022 DOC 286492</t>
  </si>
  <si>
    <t>vr ref reemb tarifa bancaria</t>
  </si>
  <si>
    <t>Pagamento de folha mês 07-2022</t>
  </si>
  <si>
    <t>Micenas Farmacia Especializada Ltda ref mês 08-2022 nf 663</t>
  </si>
  <si>
    <t>APM Lucena Lins Farma EPP ref mês 08-2022 nf 83978</t>
  </si>
  <si>
    <t>reembolso pagto nf  85132 de APM Lucena - saída indevida - nf fiscal glosada</t>
  </si>
  <si>
    <t>vr ref reemb  lcto indev APM Lucena Lins Farma EPP  nf 83978</t>
  </si>
  <si>
    <t>reembolso pagto nf  74060 de da Drogaria Lins  - saída indevida - nf fiscal glosada</t>
  </si>
  <si>
    <t>APM Lucena Lins Farma EPP ref mês 08-2022 nf 84205</t>
  </si>
  <si>
    <t>APM Lucena Lins Farma EPP ref mês 08-2022 nf 84267</t>
  </si>
  <si>
    <t>APM Lucena Lins Farma EPP ref mês 08-2022 nf 90263</t>
  </si>
  <si>
    <t>EXERCÍCIO:  Agosto/2022</t>
  </si>
  <si>
    <t>Jundiaí, 10 de setebro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</si>
</sst>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/m;@"/>
    <numFmt numFmtId="165" formatCode="dd/mm/yy;@"/>
    <numFmt numFmtId="166" formatCode="[$-416]mmm\-yy;@"/>
    <numFmt numFmtId="167" formatCode="#,##0.00;[Red]#,##0.00"/>
    <numFmt numFmtId="168" formatCode="00000"/>
    <numFmt numFmtId="169" formatCode="#,##0.00_ ;[Red]\-#,##0.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Tahoma"/>
      <family val="2"/>
    </font>
    <font>
      <sz val="9"/>
      <name val="Tahoma"/>
      <family val="2"/>
    </font>
    <font>
      <sz val="10"/>
      <name val="Tahoma"/>
      <family val="2"/>
    </font>
    <font>
      <sz val="8"/>
      <color indexed="8"/>
      <name val="Tahoma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Tahom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7" fillId="0" borderId="0" applyFont="0" applyFill="0" applyBorder="0" applyAlignment="0" applyProtection="0"/>
    <xf numFmtId="0" fontId="7" fillId="0" borderId="0"/>
    <xf numFmtId="0" fontId="18" fillId="0" borderId="0" applyNumberFormat="0" applyFill="0" applyBorder="0" applyAlignment="0" applyProtection="0"/>
  </cellStyleXfs>
  <cellXfs count="173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164" fontId="4" fillId="0" borderId="2" xfId="1" applyNumberFormat="1" applyFont="1" applyFill="1" applyBorder="1" applyAlignment="1">
      <alignment horizontal="center" vertical="center" wrapText="1"/>
    </xf>
    <xf numFmtId="1" fontId="4" fillId="0" borderId="2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4" fontId="5" fillId="0" borderId="0" xfId="1" applyNumberFormat="1" applyFont="1" applyFill="1" applyBorder="1" applyAlignment="1">
      <alignment horizontal="center" vertical="center" wrapText="1"/>
    </xf>
    <xf numFmtId="14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 applyFill="1"/>
    <xf numFmtId="4" fontId="0" fillId="0" borderId="0" xfId="0" applyNumberFormat="1" applyFill="1"/>
    <xf numFmtId="0" fontId="0" fillId="0" borderId="2" xfId="0" applyBorder="1"/>
    <xf numFmtId="0" fontId="0" fillId="0" borderId="0" xfId="0" applyBorder="1"/>
    <xf numFmtId="14" fontId="0" fillId="0" borderId="2" xfId="0" applyNumberFormat="1" applyBorder="1"/>
    <xf numFmtId="0" fontId="0" fillId="0" borderId="2" xfId="0" applyBorder="1" applyAlignment="1">
      <alignment horizontal="left"/>
    </xf>
    <xf numFmtId="4" fontId="0" fillId="0" borderId="2" xfId="0" applyNumberFormat="1" applyBorder="1"/>
    <xf numFmtId="14" fontId="0" fillId="0" borderId="2" xfId="0" applyNumberFormat="1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4" fontId="0" fillId="0" borderId="2" xfId="0" applyNumberFormat="1" applyFill="1" applyBorder="1"/>
    <xf numFmtId="4" fontId="0" fillId="0" borderId="0" xfId="0" applyNumberFormat="1" applyFill="1" applyBorder="1"/>
    <xf numFmtId="165" fontId="5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0" xfId="0" applyAlignment="1"/>
    <xf numFmtId="0" fontId="5" fillId="0" borderId="0" xfId="2" applyNumberFormat="1" applyFont="1" applyFill="1" applyBorder="1"/>
    <xf numFmtId="165" fontId="5" fillId="0" borderId="0" xfId="1" applyNumberFormat="1" applyFont="1" applyFill="1"/>
    <xf numFmtId="4" fontId="8" fillId="0" borderId="0" xfId="0" applyNumberFormat="1" applyFont="1"/>
    <xf numFmtId="165" fontId="9" fillId="0" borderId="0" xfId="1" applyNumberFormat="1" applyFont="1" applyFill="1"/>
    <xf numFmtId="1" fontId="9" fillId="0" borderId="0" xfId="1" applyNumberFormat="1" applyFont="1" applyFill="1" applyAlignment="1">
      <alignment horizontal="right"/>
    </xf>
    <xf numFmtId="0" fontId="9" fillId="0" borderId="0" xfId="1" applyFont="1" applyFill="1" applyAlignment="1"/>
    <xf numFmtId="0" fontId="9" fillId="0" borderId="0" xfId="1" applyFont="1" applyFill="1"/>
    <xf numFmtId="165" fontId="10" fillId="0" borderId="0" xfId="0" applyNumberFormat="1" applyFont="1" applyFill="1"/>
    <xf numFmtId="1" fontId="10" fillId="0" borderId="0" xfId="0" applyNumberFormat="1" applyFont="1" applyFill="1" applyAlignment="1">
      <alignment horizontal="right"/>
    </xf>
    <xf numFmtId="0" fontId="10" fillId="0" borderId="0" xfId="0" applyFont="1" applyFill="1"/>
    <xf numFmtId="14" fontId="4" fillId="0" borderId="0" xfId="0" applyNumberFormat="1" applyFont="1" applyFill="1" applyBorder="1" applyAlignment="1">
      <alignment horizontal="justify" vertical="top" wrapText="1"/>
    </xf>
    <xf numFmtId="0" fontId="4" fillId="0" borderId="0" xfId="3" applyFont="1" applyFill="1" applyBorder="1" applyAlignment="1">
      <alignment horizontal="left"/>
    </xf>
    <xf numFmtId="0" fontId="11" fillId="0" borderId="0" xfId="0" applyFont="1" applyFill="1"/>
    <xf numFmtId="0" fontId="4" fillId="0" borderId="0" xfId="2" applyFont="1" applyFill="1" applyBorder="1" applyAlignment="1">
      <alignment horizontal="left"/>
    </xf>
    <xf numFmtId="4" fontId="12" fillId="0" borderId="0" xfId="0" applyNumberFormat="1" applyFont="1" applyFill="1" applyBorder="1" applyAlignment="1"/>
    <xf numFmtId="0" fontId="10" fillId="0" borderId="0" xfId="3" applyFont="1" applyFill="1" applyBorder="1" applyAlignment="1">
      <alignment horizontal="left"/>
    </xf>
    <xf numFmtId="0" fontId="10" fillId="0" borderId="0" xfId="2" applyFont="1" applyFill="1" applyBorder="1" applyAlignment="1">
      <alignment horizontal="left"/>
    </xf>
    <xf numFmtId="4" fontId="12" fillId="0" borderId="0" xfId="0" applyNumberFormat="1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65" fontId="10" fillId="0" borderId="0" xfId="0" applyNumberFormat="1" applyFont="1" applyFill="1" applyAlignment="1">
      <alignment vertical="center"/>
    </xf>
    <xf numFmtId="4" fontId="0" fillId="0" borderId="3" xfId="0" applyNumberFormat="1" applyFont="1" applyBorder="1"/>
    <xf numFmtId="4" fontId="9" fillId="0" borderId="0" xfId="1" applyNumberFormat="1" applyFont="1" applyFill="1" applyBorder="1" applyAlignment="1">
      <alignment horizontal="center" vertical="center" wrapText="1"/>
    </xf>
    <xf numFmtId="166" fontId="13" fillId="0" borderId="3" xfId="0" applyNumberFormat="1" applyFont="1" applyFill="1" applyBorder="1" applyAlignment="1">
      <alignment horizontal="right" wrapText="1"/>
    </xf>
    <xf numFmtId="0" fontId="14" fillId="0" borderId="4" xfId="0" applyFont="1" applyFill="1" applyBorder="1"/>
    <xf numFmtId="4" fontId="12" fillId="0" borderId="2" xfId="0" applyNumberFormat="1" applyFont="1" applyFill="1" applyBorder="1" applyAlignment="1"/>
    <xf numFmtId="14" fontId="0" fillId="0" borderId="2" xfId="0" applyNumberFormat="1" applyBorder="1" applyAlignment="1">
      <alignment horizontal="center" vertical="center"/>
    </xf>
    <xf numFmtId="4" fontId="12" fillId="0" borderId="2" xfId="0" applyNumberFormat="1" applyFont="1" applyFill="1" applyBorder="1"/>
    <xf numFmtId="0" fontId="12" fillId="0" borderId="2" xfId="0" applyFont="1" applyFill="1" applyBorder="1"/>
    <xf numFmtId="14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top"/>
    </xf>
    <xf numFmtId="4" fontId="15" fillId="0" borderId="5" xfId="0" applyNumberFormat="1" applyFont="1" applyFill="1" applyBorder="1" applyAlignment="1">
      <alignment horizontal="center" vertical="top"/>
    </xf>
    <xf numFmtId="0" fontId="15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Continuous" vertical="top" wrapText="1"/>
    </xf>
    <xf numFmtId="4" fontId="4" fillId="0" borderId="2" xfId="0" applyNumberFormat="1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centerContinuous" wrapText="1"/>
    </xf>
    <xf numFmtId="0" fontId="4" fillId="0" borderId="0" xfId="0" applyFont="1" applyFill="1" applyBorder="1" applyAlignment="1">
      <alignment horizontal="right"/>
    </xf>
    <xf numFmtId="4" fontId="10" fillId="0" borderId="0" xfId="0" applyNumberFormat="1" applyFont="1" applyBorder="1"/>
    <xf numFmtId="0" fontId="10" fillId="0" borderId="0" xfId="0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49" fontId="4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10" fillId="0" borderId="0" xfId="0" applyFont="1" applyBorder="1" applyAlignment="1">
      <alignment wrapText="1"/>
    </xf>
    <xf numFmtId="0" fontId="4" fillId="0" borderId="0" xfId="0" quotePrefix="1" applyFont="1" applyBorder="1" applyAlignment="1"/>
    <xf numFmtId="0" fontId="10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 wrapText="1"/>
    </xf>
    <xf numFmtId="0" fontId="19" fillId="0" borderId="0" xfId="0" applyFont="1"/>
    <xf numFmtId="0" fontId="21" fillId="0" borderId="0" xfId="0" applyFont="1"/>
    <xf numFmtId="0" fontId="21" fillId="0" borderId="0" xfId="0" applyFont="1" applyAlignment="1"/>
    <xf numFmtId="167" fontId="21" fillId="0" borderId="0" xfId="0" applyNumberFormat="1" applyFont="1" applyAlignment="1"/>
    <xf numFmtId="0" fontId="20" fillId="0" borderId="0" xfId="0" applyFont="1" applyBorder="1" applyAlignment="1">
      <alignment wrapText="1"/>
    </xf>
    <xf numFmtId="0" fontId="7" fillId="0" borderId="0" xfId="0" applyFont="1" applyBorder="1"/>
    <xf numFmtId="0" fontId="26" fillId="0" borderId="9" xfId="0" applyFont="1" applyBorder="1" applyAlignment="1">
      <alignment horizontal="center" wrapText="1"/>
    </xf>
    <xf numFmtId="4" fontId="21" fillId="0" borderId="9" xfId="0" applyNumberFormat="1" applyFont="1" applyBorder="1" applyAlignment="1">
      <alignment horizontal="center"/>
    </xf>
    <xf numFmtId="0" fontId="29" fillId="0" borderId="0" xfId="0" applyFont="1"/>
    <xf numFmtId="0" fontId="23" fillId="0" borderId="0" xfId="0" applyFont="1"/>
    <xf numFmtId="1" fontId="10" fillId="0" borderId="0" xfId="3" applyNumberFormat="1" applyFont="1" applyFill="1" applyBorder="1" applyAlignment="1">
      <alignment horizontal="left"/>
    </xf>
    <xf numFmtId="0" fontId="12" fillId="0" borderId="19" xfId="0" applyFont="1" applyFill="1" applyBorder="1"/>
    <xf numFmtId="0" fontId="12" fillId="0" borderId="20" xfId="0" applyFont="1" applyFill="1" applyBorder="1"/>
    <xf numFmtId="4" fontId="12" fillId="0" borderId="21" xfId="0" applyNumberFormat="1" applyFont="1" applyFill="1" applyBorder="1"/>
    <xf numFmtId="4" fontId="12" fillId="0" borderId="22" xfId="0" applyNumberFormat="1" applyFont="1" applyFill="1" applyBorder="1"/>
    <xf numFmtId="0" fontId="12" fillId="0" borderId="23" xfId="0" applyFont="1" applyFill="1" applyBorder="1"/>
    <xf numFmtId="4" fontId="12" fillId="0" borderId="24" xfId="0" applyNumberFormat="1" applyFont="1" applyFill="1" applyBorder="1"/>
    <xf numFmtId="0" fontId="6" fillId="0" borderId="4" xfId="0" applyFont="1" applyFill="1" applyBorder="1"/>
    <xf numFmtId="0" fontId="20" fillId="0" borderId="13" xfId="0" applyFont="1" applyBorder="1" applyAlignment="1">
      <alignment wrapText="1"/>
    </xf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20" fillId="0" borderId="6" xfId="0" applyFont="1" applyBorder="1" applyAlignment="1"/>
    <xf numFmtId="0" fontId="7" fillId="0" borderId="7" xfId="0" applyFont="1" applyBorder="1"/>
    <xf numFmtId="0" fontId="7" fillId="0" borderId="8" xfId="0" applyFont="1" applyBorder="1"/>
    <xf numFmtId="4" fontId="21" fillId="0" borderId="6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4" fontId="7" fillId="0" borderId="6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0" fontId="0" fillId="0" borderId="0" xfId="0" applyFont="1" applyAlignment="1"/>
    <xf numFmtId="0" fontId="26" fillId="0" borderId="6" xfId="0" applyFont="1" applyBorder="1" applyAlignment="1">
      <alignment horizontal="center"/>
    </xf>
    <xf numFmtId="169" fontId="21" fillId="0" borderId="6" xfId="0" applyNumberFormat="1" applyFont="1" applyBorder="1" applyAlignment="1">
      <alignment horizontal="center"/>
    </xf>
    <xf numFmtId="0" fontId="20" fillId="0" borderId="0" xfId="0" applyFont="1" applyAlignment="1"/>
    <xf numFmtId="0" fontId="2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9" fillId="0" borderId="2" xfId="0" applyFont="1" applyBorder="1" applyAlignment="1">
      <alignment horizontal="left"/>
    </xf>
    <xf numFmtId="4" fontId="7" fillId="0" borderId="10" xfId="0" applyNumberFormat="1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19" fillId="0" borderId="2" xfId="0" applyFont="1" applyFill="1" applyBorder="1" applyAlignment="1">
      <alignment horizontal="left"/>
    </xf>
    <xf numFmtId="0" fontId="19" fillId="0" borderId="11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26" fillId="0" borderId="6" xfId="0" applyFont="1" applyBorder="1" applyAlignment="1"/>
    <xf numFmtId="0" fontId="26" fillId="0" borderId="6" xfId="0" applyFont="1" applyBorder="1" applyAlignment="1">
      <alignment horizontal="center" wrapText="1"/>
    </xf>
    <xf numFmtId="0" fontId="26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4" applyAlignment="1" applyProtection="1">
      <alignment horizontal="center" vertical="center"/>
    </xf>
    <xf numFmtId="0" fontId="20" fillId="0" borderId="0" xfId="0" applyFont="1" applyAlignment="1">
      <alignment horizontal="center"/>
    </xf>
    <xf numFmtId="0" fontId="20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right"/>
    </xf>
    <xf numFmtId="0" fontId="27" fillId="0" borderId="6" xfId="0" applyFont="1" applyBorder="1"/>
    <xf numFmtId="4" fontId="27" fillId="0" borderId="6" xfId="0" applyNumberFormat="1" applyFont="1" applyBorder="1"/>
    <xf numFmtId="4" fontId="7" fillId="0" borderId="8" xfId="0" applyNumberFormat="1" applyFont="1" applyBorder="1"/>
    <xf numFmtId="4" fontId="28" fillId="0" borderId="6" xfId="0" applyNumberFormat="1" applyFont="1" applyBorder="1" applyAlignment="1"/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7" fillId="0" borderId="6" xfId="0" applyFont="1" applyBorder="1"/>
    <xf numFmtId="4" fontId="7" fillId="0" borderId="6" xfId="0" applyNumberFormat="1" applyFont="1" applyBorder="1"/>
    <xf numFmtId="14" fontId="7" fillId="0" borderId="6" xfId="0" quotePrefix="1" applyNumberFormat="1" applyFont="1" applyBorder="1" applyAlignment="1">
      <alignment horizontal="center"/>
    </xf>
    <xf numFmtId="14" fontId="7" fillId="0" borderId="6" xfId="0" applyNumberFormat="1" applyFont="1" applyBorder="1" applyAlignment="1">
      <alignment horizontal="center"/>
    </xf>
    <xf numFmtId="168" fontId="7" fillId="0" borderId="6" xfId="0" applyNumberFormat="1" applyFont="1" applyBorder="1" applyAlignment="1">
      <alignment horizontal="center"/>
    </xf>
    <xf numFmtId="168" fontId="7" fillId="0" borderId="8" xfId="0" applyNumberFormat="1" applyFont="1" applyBorder="1" applyAlignment="1">
      <alignment horizontal="center"/>
    </xf>
    <xf numFmtId="14" fontId="7" fillId="0" borderId="8" xfId="0" applyNumberFormat="1" applyFont="1" applyBorder="1" applyAlignment="1">
      <alignment horizontal="center"/>
    </xf>
    <xf numFmtId="0" fontId="26" fillId="0" borderId="6" xfId="0" applyFont="1" applyFill="1" applyBorder="1" applyAlignment="1"/>
    <xf numFmtId="0" fontId="26" fillId="0" borderId="7" xfId="0" applyFont="1" applyFill="1" applyBorder="1" applyAlignment="1"/>
    <xf numFmtId="0" fontId="26" fillId="0" borderId="8" xfId="0" applyFont="1" applyFill="1" applyBorder="1" applyAlignment="1"/>
    <xf numFmtId="14" fontId="7" fillId="0" borderId="6" xfId="0" applyNumberFormat="1" applyFont="1" applyFill="1" applyBorder="1" applyAlignment="1">
      <alignment horizontal="center"/>
    </xf>
    <xf numFmtId="14" fontId="7" fillId="0" borderId="8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4" fontId="7" fillId="0" borderId="6" xfId="0" applyNumberFormat="1" applyFont="1" applyFill="1" applyBorder="1" applyAlignment="1">
      <alignment horizontal="center"/>
    </xf>
    <xf numFmtId="4" fontId="7" fillId="0" borderId="8" xfId="0" applyNumberFormat="1" applyFont="1" applyFill="1" applyBorder="1" applyAlignment="1">
      <alignment horizontal="center"/>
    </xf>
    <xf numFmtId="0" fontId="20" fillId="0" borderId="6" xfId="0" applyFont="1" applyBorder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0" fontId="22" fillId="0" borderId="6" xfId="0" applyFont="1" applyBorder="1" applyAlignme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6" xfId="0" applyFont="1" applyBorder="1" applyAlignment="1">
      <alignment wrapText="1"/>
    </xf>
    <xf numFmtId="0" fontId="7" fillId="0" borderId="0" xfId="0" applyFont="1"/>
    <xf numFmtId="0" fontId="25" fillId="0" borderId="6" xfId="0" applyFont="1" applyBorder="1" applyAlignment="1"/>
    <xf numFmtId="0" fontId="22" fillId="0" borderId="6" xfId="0" applyFont="1" applyBorder="1"/>
    <xf numFmtId="0" fontId="2" fillId="0" borderId="0" xfId="1" applyFont="1" applyFill="1" applyAlignment="1">
      <alignment horizontal="center" vertical="center"/>
    </xf>
    <xf numFmtId="17" fontId="3" fillId="0" borderId="0" xfId="1" applyNumberFormat="1" applyFont="1" applyFill="1" applyAlignment="1">
      <alignment horizontal="center"/>
    </xf>
    <xf numFmtId="0" fontId="2" fillId="0" borderId="1" xfId="1" applyFont="1" applyFill="1" applyBorder="1" applyAlignment="1">
      <alignment horizontal="center"/>
    </xf>
  </cellXfs>
  <cellStyles count="5">
    <cellStyle name="Hiperlink" xfId="4" builtinId="8"/>
    <cellStyle name="Moeda_Plan1 2" xfId="2"/>
    <cellStyle name="Normal" xfId="0" builtinId="0"/>
    <cellStyle name="Normal 2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19049</xdr:colOff>
      <xdr:row>4</xdr:row>
      <xdr:rowOff>177480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914399" cy="94900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69</xdr:row>
      <xdr:rowOff>83820</xdr:rowOff>
    </xdr:from>
    <xdr:to>
      <xdr:col>1</xdr:col>
      <xdr:colOff>190499</xdr:colOff>
      <xdr:row>74</xdr:row>
      <xdr:rowOff>78420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3323570"/>
          <a:ext cx="914399" cy="956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190501</xdr:colOff>
      <xdr:row>0</xdr:row>
      <xdr:rowOff>0</xdr:rowOff>
    </xdr:from>
    <xdr:ext cx="916304" cy="916620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oneCellAnchor>
  <xdr:oneCellAnchor>
    <xdr:from>
      <xdr:col>0</xdr:col>
      <xdr:colOff>190501</xdr:colOff>
      <xdr:row>0</xdr:row>
      <xdr:rowOff>0</xdr:rowOff>
    </xdr:from>
    <xdr:ext cx="916304" cy="916620"/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502921</xdr:colOff>
      <xdr:row>0</xdr:row>
      <xdr:rowOff>0</xdr:rowOff>
    </xdr:from>
    <xdr:ext cx="546734" cy="578907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46734" cy="578907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0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447800" y="1880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0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447800" y="1880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0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447800" y="1880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0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447800" y="1880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0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447800" y="1880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0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447800" y="1880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0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447800" y="1880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0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447800" y="1880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93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447800" y="18040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93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447800" y="18040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93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447800" y="18040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93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447800" y="18040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0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447800" y="1880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0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447800" y="1880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0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447800" y="1880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0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447800" y="1880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0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447800" y="1880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0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447800" y="1880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0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447800" y="1880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100</xdr:row>
      <xdr:rowOff>0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447800" y="1880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93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447800" y="18040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93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447800" y="18040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93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447800" y="18040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93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447800" y="18040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topLeftCell="A100" workbookViewId="0">
      <selection activeCell="H120" sqref="H120"/>
    </sheetView>
  </sheetViews>
  <sheetFormatPr defaultColWidth="9.140625" defaultRowHeight="15" x14ac:dyDescent="0.25"/>
  <cols>
    <col min="1" max="2" width="13.7109375" customWidth="1"/>
    <col min="3" max="3" width="9.7109375" customWidth="1"/>
    <col min="4" max="4" width="11.7109375" customWidth="1"/>
    <col min="5" max="8" width="9.7109375" customWidth="1"/>
    <col min="9" max="10" width="15.7109375" customWidth="1"/>
  </cols>
  <sheetData>
    <row r="1" spans="1:10" ht="15.75" x14ac:dyDescent="0.25">
      <c r="A1" s="137" t="s">
        <v>146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x14ac:dyDescent="0.25">
      <c r="A2" s="132" t="s">
        <v>147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x14ac:dyDescent="0.25">
      <c r="A3" s="132" t="s">
        <v>148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0" x14ac:dyDescent="0.25">
      <c r="A4" s="132" t="s">
        <v>149</v>
      </c>
      <c r="B4" s="132"/>
      <c r="C4" s="132"/>
      <c r="D4" s="132"/>
      <c r="E4" s="132"/>
      <c r="F4" s="132"/>
      <c r="G4" s="132"/>
      <c r="H4" s="132"/>
      <c r="I4" s="132"/>
      <c r="J4" s="132"/>
    </row>
    <row r="5" spans="1:10" x14ac:dyDescent="0.25">
      <c r="A5" s="133" t="s">
        <v>150</v>
      </c>
      <c r="B5" s="133"/>
      <c r="C5" s="133"/>
      <c r="D5" s="133"/>
      <c r="E5" s="133"/>
      <c r="F5" s="133"/>
      <c r="G5" s="133"/>
      <c r="H5" s="133"/>
      <c r="I5" s="133"/>
      <c r="J5" s="133"/>
    </row>
    <row r="6" spans="1:10" x14ac:dyDescent="0.25">
      <c r="A6" s="82"/>
      <c r="B6" s="82"/>
      <c r="C6" s="82"/>
      <c r="D6" s="82"/>
      <c r="E6" s="82"/>
      <c r="F6" s="82"/>
      <c r="G6" s="82"/>
      <c r="H6" s="82"/>
      <c r="I6" s="82"/>
      <c r="J6" s="82"/>
    </row>
    <row r="7" spans="1:10" x14ac:dyDescent="0.25">
      <c r="A7" s="134" t="s">
        <v>151</v>
      </c>
      <c r="B7" s="115"/>
      <c r="C7" s="115"/>
      <c r="D7" s="115"/>
      <c r="E7" s="115"/>
      <c r="F7" s="115"/>
      <c r="G7" s="115"/>
      <c r="H7" s="115"/>
      <c r="I7" s="115"/>
      <c r="J7" s="115"/>
    </row>
    <row r="8" spans="1:10" x14ac:dyDescent="0.25">
      <c r="A8" s="134" t="s">
        <v>152</v>
      </c>
      <c r="B8" s="115"/>
      <c r="C8" s="115"/>
      <c r="D8" s="115"/>
      <c r="E8" s="115"/>
      <c r="F8" s="115"/>
      <c r="G8" s="115"/>
      <c r="H8" s="115"/>
      <c r="I8" s="115"/>
      <c r="J8" s="115"/>
    </row>
    <row r="9" spans="1:10" x14ac:dyDescent="0.25">
      <c r="A9" s="83"/>
      <c r="B9" s="84"/>
      <c r="C9" s="84"/>
      <c r="D9" s="84"/>
      <c r="E9" s="84"/>
      <c r="F9" s="84"/>
      <c r="G9" s="84"/>
      <c r="H9" s="84"/>
      <c r="I9" s="84"/>
      <c r="J9" s="84"/>
    </row>
    <row r="10" spans="1:10" x14ac:dyDescent="0.25">
      <c r="A10" s="169" t="s">
        <v>153</v>
      </c>
      <c r="B10" s="107"/>
      <c r="C10" s="107"/>
      <c r="D10" s="107"/>
      <c r="E10" s="107"/>
      <c r="F10" s="107"/>
      <c r="G10" s="107"/>
      <c r="H10" s="107"/>
      <c r="I10" s="107"/>
      <c r="J10" s="108"/>
    </row>
    <row r="11" spans="1:10" x14ac:dyDescent="0.25">
      <c r="A11" s="163" t="s">
        <v>154</v>
      </c>
      <c r="B11" s="107"/>
      <c r="C11" s="107"/>
      <c r="D11" s="107"/>
      <c r="E11" s="107"/>
      <c r="F11" s="107"/>
      <c r="G11" s="107"/>
      <c r="H11" s="107"/>
      <c r="I11" s="107"/>
      <c r="J11" s="108"/>
    </row>
    <row r="12" spans="1:10" x14ac:dyDescent="0.25">
      <c r="A12" s="163" t="s">
        <v>155</v>
      </c>
      <c r="B12" s="107"/>
      <c r="C12" s="107"/>
      <c r="D12" s="107"/>
      <c r="E12" s="107"/>
      <c r="F12" s="107"/>
      <c r="G12" s="107"/>
      <c r="H12" s="107"/>
      <c r="I12" s="107"/>
      <c r="J12" s="108"/>
    </row>
    <row r="13" spans="1:10" x14ac:dyDescent="0.25">
      <c r="A13" s="163" t="s">
        <v>156</v>
      </c>
      <c r="B13" s="107"/>
      <c r="C13" s="107"/>
      <c r="D13" s="107"/>
      <c r="E13" s="107"/>
      <c r="F13" s="107"/>
      <c r="G13" s="107"/>
      <c r="H13" s="107"/>
      <c r="I13" s="107"/>
      <c r="J13" s="108"/>
    </row>
    <row r="14" spans="1:10" x14ac:dyDescent="0.25">
      <c r="A14" s="169" t="s">
        <v>157</v>
      </c>
      <c r="B14" s="107"/>
      <c r="C14" s="107"/>
      <c r="D14" s="107"/>
      <c r="E14" s="107"/>
      <c r="F14" s="107"/>
      <c r="G14" s="107"/>
      <c r="H14" s="107"/>
      <c r="I14" s="107"/>
      <c r="J14" s="108"/>
    </row>
    <row r="15" spans="1:10" x14ac:dyDescent="0.25">
      <c r="A15" s="163" t="s">
        <v>158</v>
      </c>
      <c r="B15" s="107"/>
      <c r="C15" s="107"/>
      <c r="D15" s="107"/>
      <c r="E15" s="107"/>
      <c r="F15" s="107"/>
      <c r="G15" s="107"/>
      <c r="H15" s="107"/>
      <c r="I15" s="107"/>
      <c r="J15" s="108"/>
    </row>
    <row r="16" spans="1:10" x14ac:dyDescent="0.25">
      <c r="A16" s="164" t="s">
        <v>232</v>
      </c>
      <c r="B16" s="165"/>
      <c r="C16" s="165"/>
      <c r="D16" s="165"/>
      <c r="E16" s="165"/>
      <c r="F16" s="165"/>
      <c r="G16" s="165"/>
      <c r="H16" s="165"/>
      <c r="I16" s="165"/>
      <c r="J16" s="165"/>
    </row>
    <row r="17" spans="1:10" x14ac:dyDescent="0.25">
      <c r="A17" s="166" t="s">
        <v>159</v>
      </c>
      <c r="B17" s="107"/>
      <c r="C17" s="107"/>
      <c r="D17" s="107"/>
      <c r="E17" s="107"/>
      <c r="F17" s="107"/>
      <c r="G17" s="107"/>
      <c r="H17" s="107"/>
      <c r="I17" s="107"/>
      <c r="J17" s="108"/>
    </row>
    <row r="18" spans="1:10" x14ac:dyDescent="0.25">
      <c r="A18" s="167"/>
      <c r="B18" s="115"/>
      <c r="C18" s="115"/>
      <c r="D18" s="115"/>
      <c r="E18" s="115"/>
      <c r="F18" s="115"/>
      <c r="G18" s="115"/>
      <c r="H18" s="115"/>
      <c r="I18" s="115"/>
      <c r="J18" s="115"/>
    </row>
    <row r="19" spans="1:10" x14ac:dyDescent="0.25">
      <c r="A19" s="168" t="s">
        <v>160</v>
      </c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0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</row>
    <row r="21" spans="1:10" x14ac:dyDescent="0.25">
      <c r="A21" s="129" t="s">
        <v>161</v>
      </c>
      <c r="B21" s="107"/>
      <c r="C21" s="107"/>
      <c r="D21" s="108"/>
      <c r="E21" s="129" t="s">
        <v>162</v>
      </c>
      <c r="F21" s="108"/>
      <c r="G21" s="129" t="s">
        <v>163</v>
      </c>
      <c r="H21" s="108"/>
      <c r="I21" s="129" t="s">
        <v>164</v>
      </c>
      <c r="J21" s="108"/>
    </row>
    <row r="22" spans="1:10" x14ac:dyDescent="0.25">
      <c r="A22" s="152" t="s">
        <v>165</v>
      </c>
      <c r="B22" s="153"/>
      <c r="C22" s="153"/>
      <c r="D22" s="154"/>
      <c r="E22" s="155">
        <v>43131</v>
      </c>
      <c r="F22" s="156"/>
      <c r="G22" s="157" t="s">
        <v>166</v>
      </c>
      <c r="H22" s="158"/>
      <c r="I22" s="159">
        <v>1543440</v>
      </c>
      <c r="J22" s="160"/>
    </row>
    <row r="23" spans="1:10" x14ac:dyDescent="0.25">
      <c r="A23" s="152" t="s">
        <v>167</v>
      </c>
      <c r="B23" s="153"/>
      <c r="C23" s="153"/>
      <c r="D23" s="154"/>
      <c r="E23" s="155">
        <v>43272</v>
      </c>
      <c r="F23" s="156"/>
      <c r="G23" s="157" t="s">
        <v>168</v>
      </c>
      <c r="H23" s="158"/>
      <c r="I23" s="159">
        <v>46306.06</v>
      </c>
      <c r="J23" s="160"/>
    </row>
    <row r="24" spans="1:10" x14ac:dyDescent="0.25">
      <c r="A24" s="152" t="s">
        <v>169</v>
      </c>
      <c r="B24" s="153"/>
      <c r="C24" s="153"/>
      <c r="D24" s="154"/>
      <c r="E24" s="155">
        <v>43462</v>
      </c>
      <c r="F24" s="156"/>
      <c r="G24" s="157" t="s">
        <v>170</v>
      </c>
      <c r="H24" s="158"/>
      <c r="I24" s="159">
        <v>1662821.82</v>
      </c>
      <c r="J24" s="160"/>
    </row>
    <row r="25" spans="1:10" x14ac:dyDescent="0.25">
      <c r="A25" s="152" t="s">
        <v>171</v>
      </c>
      <c r="B25" s="153"/>
      <c r="C25" s="153"/>
      <c r="D25" s="154"/>
      <c r="E25" s="155">
        <v>43588</v>
      </c>
      <c r="F25" s="156"/>
      <c r="G25" s="157" t="s">
        <v>170</v>
      </c>
      <c r="H25" s="158"/>
      <c r="I25" s="159">
        <v>1781796.38</v>
      </c>
      <c r="J25" s="160"/>
    </row>
    <row r="26" spans="1:10" x14ac:dyDescent="0.25">
      <c r="A26" s="152" t="s">
        <v>172</v>
      </c>
      <c r="B26" s="153"/>
      <c r="C26" s="153"/>
      <c r="D26" s="154"/>
      <c r="E26" s="155">
        <v>43825</v>
      </c>
      <c r="F26" s="156"/>
      <c r="G26" s="157" t="s">
        <v>173</v>
      </c>
      <c r="H26" s="158"/>
      <c r="I26" s="159">
        <v>3444361.84</v>
      </c>
      <c r="J26" s="160"/>
    </row>
    <row r="27" spans="1:10" x14ac:dyDescent="0.25">
      <c r="A27" s="152" t="s">
        <v>174</v>
      </c>
      <c r="B27" s="153"/>
      <c r="C27" s="153"/>
      <c r="D27" s="154"/>
      <c r="E27" s="155">
        <v>44292</v>
      </c>
      <c r="F27" s="156"/>
      <c r="G27" s="157" t="s">
        <v>175</v>
      </c>
      <c r="H27" s="158"/>
      <c r="I27" s="159">
        <v>2541151.52</v>
      </c>
      <c r="J27" s="160"/>
    </row>
    <row r="28" spans="1:10" x14ac:dyDescent="0.25">
      <c r="A28" s="152" t="s">
        <v>176</v>
      </c>
      <c r="B28" s="153"/>
      <c r="C28" s="153"/>
      <c r="D28" s="154"/>
      <c r="E28" s="155">
        <v>44369</v>
      </c>
      <c r="F28" s="156"/>
      <c r="G28" s="157" t="s">
        <v>177</v>
      </c>
      <c r="H28" s="158"/>
      <c r="I28" s="159">
        <v>30000</v>
      </c>
      <c r="J28" s="160"/>
    </row>
    <row r="29" spans="1:10" x14ac:dyDescent="0.25">
      <c r="A29" s="84"/>
      <c r="B29" s="84"/>
      <c r="C29" s="84"/>
      <c r="D29" s="84"/>
      <c r="E29" s="84"/>
      <c r="F29" s="84"/>
      <c r="G29" s="84"/>
      <c r="H29" s="84"/>
      <c r="I29" s="85"/>
      <c r="J29" s="85"/>
    </row>
    <row r="30" spans="1:10" x14ac:dyDescent="0.25">
      <c r="A30" s="116" t="s">
        <v>178</v>
      </c>
      <c r="B30" s="107"/>
      <c r="C30" s="107"/>
      <c r="D30" s="107"/>
      <c r="E30" s="107"/>
      <c r="F30" s="107"/>
      <c r="G30" s="107"/>
      <c r="H30" s="107"/>
      <c r="I30" s="107"/>
      <c r="J30" s="108"/>
    </row>
    <row r="31" spans="1:10" x14ac:dyDescent="0.25">
      <c r="A31" s="161" t="s">
        <v>179</v>
      </c>
      <c r="B31" s="108"/>
      <c r="C31" s="161" t="s">
        <v>180</v>
      </c>
      <c r="D31" s="108"/>
      <c r="E31" s="161" t="s">
        <v>181</v>
      </c>
      <c r="F31" s="108"/>
      <c r="G31" s="161" t="s">
        <v>182</v>
      </c>
      <c r="H31" s="162"/>
      <c r="I31" s="161" t="s">
        <v>183</v>
      </c>
      <c r="J31" s="108"/>
    </row>
    <row r="32" spans="1:10" x14ac:dyDescent="0.25">
      <c r="A32" s="147">
        <v>44783</v>
      </c>
      <c r="B32" s="111"/>
      <c r="C32" s="112">
        <v>110000</v>
      </c>
      <c r="D32" s="114"/>
      <c r="E32" s="148">
        <v>44778</v>
      </c>
      <c r="F32" s="111"/>
      <c r="G32" s="149">
        <v>286492</v>
      </c>
      <c r="H32" s="150"/>
      <c r="I32" s="146">
        <v>110000</v>
      </c>
      <c r="J32" s="141"/>
    </row>
    <row r="33" spans="1:10" x14ac:dyDescent="0.25">
      <c r="A33" s="148"/>
      <c r="B33" s="151"/>
      <c r="C33" s="112"/>
      <c r="D33" s="114"/>
      <c r="E33" s="148"/>
      <c r="F33" s="151"/>
      <c r="G33" s="149"/>
      <c r="H33" s="150"/>
      <c r="I33" s="146"/>
      <c r="J33" s="141"/>
    </row>
    <row r="34" spans="1:10" x14ac:dyDescent="0.25">
      <c r="A34" s="145"/>
      <c r="B34" s="108"/>
      <c r="C34" s="145"/>
      <c r="D34" s="108"/>
      <c r="E34" s="145"/>
      <c r="F34" s="108"/>
      <c r="G34" s="145"/>
      <c r="H34" s="108"/>
      <c r="I34" s="146"/>
      <c r="J34" s="141"/>
    </row>
    <row r="35" spans="1:10" x14ac:dyDescent="0.25">
      <c r="A35" s="138" t="s">
        <v>184</v>
      </c>
      <c r="B35" s="107"/>
      <c r="C35" s="107"/>
      <c r="D35" s="107"/>
      <c r="E35" s="107"/>
      <c r="F35" s="108"/>
      <c r="G35" s="139"/>
      <c r="H35" s="108"/>
      <c r="I35" s="140">
        <v>1313.37</v>
      </c>
      <c r="J35" s="141"/>
    </row>
    <row r="36" spans="1:10" x14ac:dyDescent="0.25">
      <c r="A36" s="138" t="s">
        <v>185</v>
      </c>
      <c r="B36" s="107"/>
      <c r="C36" s="107"/>
      <c r="D36" s="107"/>
      <c r="E36" s="107"/>
      <c r="F36" s="108"/>
      <c r="G36" s="139"/>
      <c r="H36" s="108"/>
      <c r="I36" s="142">
        <f>SUM(I32:J34)</f>
        <v>110000</v>
      </c>
      <c r="J36" s="141"/>
    </row>
    <row r="37" spans="1:10" x14ac:dyDescent="0.25">
      <c r="A37" s="138" t="s">
        <v>186</v>
      </c>
      <c r="B37" s="107"/>
      <c r="C37" s="107"/>
      <c r="D37" s="107"/>
      <c r="E37" s="107"/>
      <c r="F37" s="108"/>
      <c r="G37" s="139"/>
      <c r="H37" s="108"/>
      <c r="I37" s="140">
        <v>12.58</v>
      </c>
      <c r="J37" s="141"/>
    </row>
    <row r="38" spans="1:10" x14ac:dyDescent="0.25">
      <c r="A38" s="138" t="s">
        <v>187</v>
      </c>
      <c r="B38" s="143"/>
      <c r="C38" s="143"/>
      <c r="D38" s="143"/>
      <c r="E38" s="143"/>
      <c r="F38" s="144"/>
      <c r="G38" s="139"/>
      <c r="H38" s="108"/>
      <c r="I38" s="142">
        <v>0</v>
      </c>
      <c r="J38" s="141"/>
    </row>
    <row r="39" spans="1:10" x14ac:dyDescent="0.25">
      <c r="A39" s="138" t="s">
        <v>188</v>
      </c>
      <c r="B39" s="107"/>
      <c r="C39" s="107"/>
      <c r="D39" s="107"/>
      <c r="E39" s="107"/>
      <c r="F39" s="108"/>
      <c r="G39" s="139"/>
      <c r="H39" s="108"/>
      <c r="I39" s="140">
        <f>SUM(I35:J38)</f>
        <v>111325.95</v>
      </c>
      <c r="J39" s="141"/>
    </row>
    <row r="40" spans="1:10" x14ac:dyDescent="0.25">
      <c r="A40" s="138" t="s">
        <v>189</v>
      </c>
      <c r="B40" s="107"/>
      <c r="C40" s="107"/>
      <c r="D40" s="107"/>
      <c r="E40" s="107"/>
      <c r="F40" s="108"/>
      <c r="G40" s="139"/>
      <c r="H40" s="108"/>
      <c r="I40" s="140">
        <v>0</v>
      </c>
      <c r="J40" s="141"/>
    </row>
    <row r="41" spans="1:10" x14ac:dyDescent="0.25">
      <c r="A41" s="138" t="s">
        <v>190</v>
      </c>
      <c r="B41" s="107"/>
      <c r="C41" s="107"/>
      <c r="D41" s="107"/>
      <c r="E41" s="107"/>
      <c r="F41" s="108"/>
      <c r="G41" s="139"/>
      <c r="H41" s="108"/>
      <c r="I41" s="142">
        <f>I39+I40</f>
        <v>111325.95</v>
      </c>
      <c r="J41" s="141"/>
    </row>
    <row r="42" spans="1:10" x14ac:dyDescent="0.25">
      <c r="A42" s="118" t="s">
        <v>191</v>
      </c>
      <c r="B42" s="115"/>
      <c r="C42" s="115"/>
      <c r="D42" s="115"/>
      <c r="E42" s="115"/>
      <c r="F42" s="115"/>
      <c r="G42" s="115"/>
      <c r="H42" s="115"/>
      <c r="I42" s="115"/>
      <c r="J42" s="115"/>
    </row>
    <row r="43" spans="1:10" x14ac:dyDescent="0.25">
      <c r="A43" s="118" t="s">
        <v>192</v>
      </c>
      <c r="B43" s="115"/>
      <c r="C43" s="115"/>
      <c r="D43" s="115"/>
      <c r="E43" s="115"/>
      <c r="F43" s="115"/>
      <c r="G43" s="115"/>
      <c r="H43" s="115"/>
      <c r="I43" s="115"/>
      <c r="J43" s="115"/>
    </row>
    <row r="44" spans="1:10" x14ac:dyDescent="0.25">
      <c r="A44" s="118" t="s">
        <v>193</v>
      </c>
      <c r="B44" s="115"/>
      <c r="C44" s="115"/>
      <c r="D44" s="115"/>
      <c r="E44" s="115"/>
      <c r="F44" s="115"/>
      <c r="G44" s="115"/>
      <c r="H44" s="115"/>
      <c r="I44" s="115"/>
      <c r="J44" s="115"/>
    </row>
    <row r="45" spans="1:10" x14ac:dyDescent="0.25">
      <c r="A45" s="84"/>
      <c r="B45" s="84"/>
      <c r="C45" s="84"/>
      <c r="D45" s="84"/>
      <c r="E45" s="84"/>
      <c r="F45" s="84"/>
      <c r="G45" s="84"/>
      <c r="H45" s="84"/>
      <c r="I45" s="84"/>
      <c r="J45" s="84"/>
    </row>
    <row r="46" spans="1:10" ht="21.75" customHeight="1" x14ac:dyDescent="0.25">
      <c r="A46" s="135" t="s">
        <v>194</v>
      </c>
      <c r="B46" s="136"/>
      <c r="C46" s="136"/>
      <c r="D46" s="136"/>
      <c r="E46" s="136"/>
      <c r="F46" s="136"/>
      <c r="G46" s="136"/>
      <c r="H46" s="136"/>
      <c r="I46" s="136"/>
      <c r="J46" s="131"/>
    </row>
    <row r="47" spans="1:10" x14ac:dyDescent="0.25">
      <c r="A47" s="86"/>
      <c r="B47" s="87"/>
      <c r="C47" s="87"/>
      <c r="D47" s="87"/>
      <c r="E47" s="87"/>
      <c r="F47" s="87"/>
      <c r="G47" s="87"/>
      <c r="H47" s="87"/>
      <c r="I47" s="87"/>
      <c r="J47" s="87"/>
    </row>
    <row r="48" spans="1:10" x14ac:dyDescent="0.25">
      <c r="A48" s="86"/>
      <c r="B48" s="87"/>
      <c r="C48" s="87"/>
      <c r="D48" s="87"/>
      <c r="E48" s="87"/>
      <c r="F48" s="87"/>
      <c r="G48" s="87"/>
      <c r="H48" s="87"/>
      <c r="I48" s="87"/>
      <c r="J48" s="87"/>
    </row>
    <row r="49" spans="1:10" x14ac:dyDescent="0.25">
      <c r="A49" s="86"/>
      <c r="B49" s="87"/>
      <c r="C49" s="87"/>
      <c r="D49" s="87"/>
      <c r="E49" s="87"/>
      <c r="F49" s="87"/>
      <c r="G49" s="87"/>
      <c r="H49" s="87"/>
      <c r="I49" s="87"/>
      <c r="J49" s="87"/>
    </row>
    <row r="50" spans="1:10" x14ac:dyDescent="0.25">
      <c r="A50" s="86"/>
      <c r="B50" s="87"/>
      <c r="C50" s="87"/>
      <c r="D50" s="87"/>
      <c r="E50" s="87"/>
      <c r="F50" s="87"/>
      <c r="G50" s="87"/>
      <c r="H50" s="87"/>
      <c r="I50" s="87"/>
      <c r="J50" s="87"/>
    </row>
    <row r="51" spans="1:10" x14ac:dyDescent="0.25">
      <c r="A51" s="86"/>
      <c r="B51" s="87"/>
      <c r="C51" s="87"/>
      <c r="D51" s="87"/>
      <c r="E51" s="87"/>
      <c r="F51" s="87"/>
      <c r="G51" s="87"/>
      <c r="H51" s="87"/>
      <c r="I51" s="87"/>
      <c r="J51" s="87"/>
    </row>
    <row r="52" spans="1:10" x14ac:dyDescent="0.25">
      <c r="A52" s="86"/>
      <c r="B52" s="87"/>
      <c r="C52" s="87"/>
      <c r="D52" s="87"/>
      <c r="E52" s="87"/>
      <c r="F52" s="87"/>
      <c r="G52" s="87"/>
      <c r="H52" s="87"/>
      <c r="I52" s="87"/>
      <c r="J52" s="87"/>
    </row>
    <row r="53" spans="1:10" x14ac:dyDescent="0.25">
      <c r="A53" s="86"/>
      <c r="B53" s="87"/>
      <c r="C53" s="87"/>
      <c r="D53" s="87"/>
      <c r="E53" s="87"/>
      <c r="F53" s="87"/>
      <c r="G53" s="87"/>
      <c r="H53" s="87"/>
      <c r="I53" s="87"/>
      <c r="J53" s="87"/>
    </row>
    <row r="54" spans="1:10" x14ac:dyDescent="0.25">
      <c r="A54" s="86"/>
      <c r="B54" s="87"/>
      <c r="C54" s="87"/>
      <c r="D54" s="87"/>
      <c r="E54" s="87"/>
      <c r="F54" s="87"/>
      <c r="G54" s="87"/>
      <c r="H54" s="87"/>
      <c r="I54" s="87"/>
      <c r="J54" s="87"/>
    </row>
    <row r="55" spans="1:10" x14ac:dyDescent="0.25">
      <c r="A55" s="86"/>
      <c r="B55" s="87"/>
      <c r="C55" s="87"/>
      <c r="D55" s="87"/>
      <c r="E55" s="87"/>
      <c r="F55" s="87"/>
      <c r="G55" s="87"/>
      <c r="H55" s="87"/>
      <c r="I55" s="87"/>
      <c r="J55" s="87"/>
    </row>
    <row r="56" spans="1:10" x14ac:dyDescent="0.25">
      <c r="A56" s="86"/>
      <c r="B56" s="87"/>
      <c r="C56" s="87"/>
      <c r="D56" s="87"/>
      <c r="E56" s="87"/>
      <c r="F56" s="87"/>
      <c r="G56" s="87"/>
      <c r="H56" s="87"/>
      <c r="I56" s="87"/>
      <c r="J56" s="87"/>
    </row>
    <row r="57" spans="1:10" x14ac:dyDescent="0.25">
      <c r="A57" s="86"/>
      <c r="B57" s="87"/>
      <c r="C57" s="87"/>
      <c r="D57" s="87"/>
      <c r="E57" s="87"/>
      <c r="F57" s="87"/>
      <c r="G57" s="87"/>
      <c r="H57" s="87"/>
      <c r="I57" s="87"/>
      <c r="J57" s="87"/>
    </row>
    <row r="58" spans="1:10" x14ac:dyDescent="0.25">
      <c r="A58" s="86"/>
      <c r="B58" s="87"/>
      <c r="C58" s="87"/>
      <c r="D58" s="87"/>
      <c r="E58" s="87"/>
      <c r="F58" s="87"/>
      <c r="G58" s="87"/>
      <c r="H58" s="87"/>
      <c r="I58" s="87"/>
      <c r="J58" s="87"/>
    </row>
    <row r="59" spans="1:10" x14ac:dyDescent="0.25">
      <c r="A59" s="86"/>
      <c r="B59" s="87"/>
      <c r="C59" s="87"/>
      <c r="D59" s="87"/>
      <c r="E59" s="87"/>
      <c r="F59" s="87"/>
      <c r="G59" s="87"/>
      <c r="H59" s="87"/>
      <c r="I59" s="87"/>
      <c r="J59" s="87"/>
    </row>
    <row r="60" spans="1:10" x14ac:dyDescent="0.25">
      <c r="A60" s="86"/>
      <c r="B60" s="87"/>
      <c r="C60" s="87"/>
      <c r="D60" s="87"/>
      <c r="E60" s="87"/>
      <c r="F60" s="87"/>
      <c r="G60" s="87"/>
      <c r="H60" s="87"/>
      <c r="I60" s="87"/>
      <c r="J60" s="87"/>
    </row>
    <row r="61" spans="1:10" x14ac:dyDescent="0.25">
      <c r="A61" s="86"/>
      <c r="B61" s="87"/>
      <c r="C61" s="87"/>
      <c r="D61" s="87"/>
      <c r="E61" s="87"/>
      <c r="F61" s="87"/>
      <c r="G61" s="87"/>
      <c r="H61" s="87"/>
      <c r="I61" s="87"/>
      <c r="J61" s="87"/>
    </row>
    <row r="62" spans="1:10" x14ac:dyDescent="0.25">
      <c r="A62" s="86"/>
      <c r="B62" s="87"/>
      <c r="C62" s="87"/>
      <c r="D62" s="87"/>
      <c r="E62" s="87"/>
      <c r="F62" s="87"/>
      <c r="G62" s="87"/>
      <c r="H62" s="87"/>
      <c r="I62" s="87"/>
      <c r="J62" s="87"/>
    </row>
    <row r="63" spans="1:10" x14ac:dyDescent="0.25">
      <c r="A63" s="86"/>
      <c r="B63" s="87"/>
      <c r="C63" s="87"/>
      <c r="D63" s="87"/>
      <c r="E63" s="87"/>
      <c r="F63" s="87"/>
      <c r="G63" s="87"/>
      <c r="H63" s="87"/>
      <c r="I63" s="87"/>
      <c r="J63" s="87"/>
    </row>
    <row r="64" spans="1:10" x14ac:dyDescent="0.25">
      <c r="A64" s="86"/>
      <c r="B64" s="87"/>
      <c r="C64" s="87"/>
      <c r="D64" s="87"/>
      <c r="E64" s="87"/>
      <c r="F64" s="87"/>
      <c r="G64" s="87"/>
      <c r="H64" s="87"/>
      <c r="I64" s="87"/>
      <c r="J64" s="87"/>
    </row>
    <row r="65" spans="1:10" x14ac:dyDescent="0.25">
      <c r="A65" s="86"/>
      <c r="B65" s="87"/>
      <c r="C65" s="87"/>
      <c r="D65" s="87"/>
      <c r="E65" s="87"/>
      <c r="F65" s="87"/>
      <c r="G65" s="87"/>
      <c r="H65" s="87"/>
      <c r="I65" s="87"/>
      <c r="J65" s="87"/>
    </row>
    <row r="66" spans="1:10" x14ac:dyDescent="0.25">
      <c r="A66" s="86"/>
      <c r="B66" s="87"/>
      <c r="C66" s="87"/>
      <c r="D66" s="87"/>
      <c r="E66" s="87"/>
      <c r="F66" s="87"/>
      <c r="G66" s="87"/>
      <c r="H66" s="87"/>
      <c r="I66" s="87"/>
      <c r="J66" s="87"/>
    </row>
    <row r="67" spans="1:10" x14ac:dyDescent="0.25">
      <c r="A67" s="86"/>
      <c r="B67" s="87"/>
      <c r="C67" s="87"/>
      <c r="D67" s="87"/>
      <c r="E67" s="87"/>
      <c r="F67" s="87"/>
      <c r="G67" s="87"/>
      <c r="H67" s="87"/>
      <c r="I67" s="87"/>
      <c r="J67" s="87"/>
    </row>
    <row r="68" spans="1:10" x14ac:dyDescent="0.25">
      <c r="A68" s="86"/>
      <c r="B68" s="87"/>
      <c r="C68" s="87"/>
      <c r="D68" s="87"/>
      <c r="E68" s="87"/>
      <c r="F68" s="87"/>
      <c r="G68" s="87"/>
      <c r="H68" s="87"/>
      <c r="I68" s="87"/>
      <c r="J68" s="87"/>
    </row>
    <row r="69" spans="1:10" x14ac:dyDescent="0.25">
      <c r="A69" s="86"/>
      <c r="B69" s="87"/>
      <c r="C69" s="87"/>
      <c r="D69" s="87"/>
      <c r="E69" s="87"/>
      <c r="F69" s="87"/>
      <c r="G69" s="87"/>
      <c r="H69" s="87"/>
      <c r="I69" s="87"/>
      <c r="J69" s="87"/>
    </row>
    <row r="70" spans="1:10" ht="15.75" x14ac:dyDescent="0.25">
      <c r="A70" s="137" t="s">
        <v>146</v>
      </c>
      <c r="B70" s="137"/>
      <c r="C70" s="137"/>
      <c r="D70" s="137"/>
      <c r="E70" s="137"/>
      <c r="F70" s="137"/>
      <c r="G70" s="137"/>
      <c r="H70" s="137"/>
      <c r="I70" s="137"/>
      <c r="J70" s="137"/>
    </row>
    <row r="71" spans="1:10" x14ac:dyDescent="0.25">
      <c r="A71" s="132" t="s">
        <v>147</v>
      </c>
      <c r="B71" s="132"/>
      <c r="C71" s="132"/>
      <c r="D71" s="132"/>
      <c r="E71" s="132"/>
      <c r="F71" s="132"/>
      <c r="G71" s="132"/>
      <c r="H71" s="132"/>
      <c r="I71" s="132"/>
      <c r="J71" s="132"/>
    </row>
    <row r="72" spans="1:10" x14ac:dyDescent="0.25">
      <c r="A72" s="132" t="s">
        <v>148</v>
      </c>
      <c r="B72" s="132"/>
      <c r="C72" s="132"/>
      <c r="D72" s="132"/>
      <c r="E72" s="132"/>
      <c r="F72" s="132"/>
      <c r="G72" s="132"/>
      <c r="H72" s="132"/>
      <c r="I72" s="132"/>
      <c r="J72" s="132"/>
    </row>
    <row r="73" spans="1:10" x14ac:dyDescent="0.25">
      <c r="A73" s="132" t="s">
        <v>149</v>
      </c>
      <c r="B73" s="132"/>
      <c r="C73" s="132"/>
      <c r="D73" s="132"/>
      <c r="E73" s="132"/>
      <c r="F73" s="132"/>
      <c r="G73" s="132"/>
      <c r="H73" s="132"/>
      <c r="I73" s="132"/>
      <c r="J73" s="132"/>
    </row>
    <row r="74" spans="1:10" x14ac:dyDescent="0.25">
      <c r="A74" s="133" t="s">
        <v>150</v>
      </c>
      <c r="B74" s="133"/>
      <c r="C74" s="133"/>
      <c r="D74" s="133"/>
      <c r="E74" s="133"/>
      <c r="F74" s="133"/>
      <c r="G74" s="133"/>
      <c r="H74" s="133"/>
      <c r="I74" s="133"/>
      <c r="J74" s="133"/>
    </row>
    <row r="75" spans="1:10" x14ac:dyDescent="0.25">
      <c r="A75" s="82"/>
      <c r="B75" s="82"/>
      <c r="C75" s="82"/>
      <c r="D75" s="82"/>
      <c r="E75" s="82"/>
      <c r="F75" s="82"/>
      <c r="G75" s="82"/>
      <c r="H75" s="82"/>
      <c r="I75" s="82"/>
      <c r="J75" s="82"/>
    </row>
    <row r="76" spans="1:10" x14ac:dyDescent="0.25">
      <c r="A76" s="134" t="s">
        <v>151</v>
      </c>
      <c r="B76" s="115"/>
      <c r="C76" s="115"/>
      <c r="D76" s="115"/>
      <c r="E76" s="115"/>
      <c r="F76" s="115"/>
      <c r="G76" s="115"/>
      <c r="H76" s="115"/>
      <c r="I76" s="115"/>
      <c r="J76" s="115"/>
    </row>
    <row r="77" spans="1:10" x14ac:dyDescent="0.25">
      <c r="A77" s="134" t="s">
        <v>152</v>
      </c>
      <c r="B77" s="115"/>
      <c r="C77" s="115"/>
      <c r="D77" s="115"/>
      <c r="E77" s="115"/>
      <c r="F77" s="115"/>
      <c r="G77" s="115"/>
      <c r="H77" s="115"/>
      <c r="I77" s="115"/>
      <c r="J77" s="115"/>
    </row>
    <row r="78" spans="1:10" x14ac:dyDescent="0.25">
      <c r="A78" s="86"/>
      <c r="B78" s="87"/>
      <c r="C78" s="87"/>
      <c r="D78" s="87"/>
      <c r="E78" s="87"/>
      <c r="F78" s="87"/>
      <c r="G78" s="87"/>
      <c r="H78" s="87"/>
      <c r="I78" s="87"/>
      <c r="J78" s="87"/>
    </row>
    <row r="79" spans="1:10" x14ac:dyDescent="0.25">
      <c r="A79" s="116" t="s">
        <v>195</v>
      </c>
      <c r="B79" s="107"/>
      <c r="C79" s="107"/>
      <c r="D79" s="107"/>
      <c r="E79" s="107"/>
      <c r="F79" s="107"/>
      <c r="G79" s="107"/>
      <c r="H79" s="107"/>
      <c r="I79" s="107"/>
      <c r="J79" s="108"/>
    </row>
    <row r="80" spans="1:10" x14ac:dyDescent="0.25">
      <c r="A80" s="128" t="str">
        <f>A19</f>
        <v>ORIGEM DOS RECURSOS (1): Municipal</v>
      </c>
      <c r="B80" s="107"/>
      <c r="C80" s="107"/>
      <c r="D80" s="107"/>
      <c r="E80" s="107"/>
      <c r="F80" s="107"/>
      <c r="G80" s="107"/>
      <c r="H80" s="107"/>
      <c r="I80" s="107"/>
      <c r="J80" s="108"/>
    </row>
    <row r="81" spans="1:10" ht="72.75" x14ac:dyDescent="0.25">
      <c r="A81" s="129" t="s">
        <v>196</v>
      </c>
      <c r="B81" s="108"/>
      <c r="C81" s="130" t="s">
        <v>197</v>
      </c>
      <c r="D81" s="131"/>
      <c r="E81" s="129" t="s">
        <v>198</v>
      </c>
      <c r="F81" s="108"/>
      <c r="G81" s="129" t="s">
        <v>199</v>
      </c>
      <c r="H81" s="108"/>
      <c r="I81" s="88" t="s">
        <v>200</v>
      </c>
      <c r="J81" s="88" t="s">
        <v>201</v>
      </c>
    </row>
    <row r="82" spans="1:10" x14ac:dyDescent="0.25">
      <c r="A82" s="121" t="s">
        <v>202</v>
      </c>
      <c r="B82" s="121"/>
      <c r="C82" s="122">
        <v>10425.82</v>
      </c>
      <c r="D82" s="114"/>
      <c r="E82" s="112">
        <v>0</v>
      </c>
      <c r="F82" s="114"/>
      <c r="G82" s="112">
        <v>170.98</v>
      </c>
      <c r="H82" s="114"/>
      <c r="I82" s="89">
        <f t="shared" ref="I82:I87" si="0">+E82+G82</f>
        <v>170.98</v>
      </c>
      <c r="J82" s="89">
        <f>2039.31+10254.84</f>
        <v>12294.15</v>
      </c>
    </row>
    <row r="83" spans="1:10" x14ac:dyDescent="0.25">
      <c r="A83" s="125" t="s">
        <v>203</v>
      </c>
      <c r="B83" s="125"/>
      <c r="C83" s="122">
        <v>4509.74</v>
      </c>
      <c r="D83" s="114"/>
      <c r="E83" s="112">
        <v>0</v>
      </c>
      <c r="F83" s="114"/>
      <c r="G83" s="112">
        <v>0</v>
      </c>
      <c r="H83" s="114"/>
      <c r="I83" s="89">
        <f t="shared" si="0"/>
        <v>0</v>
      </c>
      <c r="J83" s="89">
        <f>294.29+4509.74</f>
        <v>4804.03</v>
      </c>
    </row>
    <row r="84" spans="1:10" x14ac:dyDescent="0.25">
      <c r="A84" s="126" t="s">
        <v>204</v>
      </c>
      <c r="B84" s="127"/>
      <c r="C84" s="122">
        <v>111735</v>
      </c>
      <c r="D84" s="114"/>
      <c r="E84" s="112">
        <v>110041.58</v>
      </c>
      <c r="F84" s="114"/>
      <c r="G84" s="112">
        <v>0</v>
      </c>
      <c r="H84" s="114"/>
      <c r="I84" s="89">
        <f t="shared" si="0"/>
        <v>110041.58</v>
      </c>
      <c r="J84" s="89">
        <f>127617.87-110041.58+111735</f>
        <v>129311.29</v>
      </c>
    </row>
    <row r="85" spans="1:10" x14ac:dyDescent="0.25">
      <c r="A85" s="121" t="s">
        <v>205</v>
      </c>
      <c r="B85" s="121"/>
      <c r="C85" s="122">
        <v>1176.2</v>
      </c>
      <c r="D85" s="114"/>
      <c r="E85" s="112">
        <v>0</v>
      </c>
      <c r="F85" s="114"/>
      <c r="G85" s="112">
        <v>0</v>
      </c>
      <c r="H85" s="114"/>
      <c r="I85" s="89">
        <f t="shared" si="0"/>
        <v>0</v>
      </c>
      <c r="J85" s="89">
        <f>3326.43+1176.2</f>
        <v>4502.63</v>
      </c>
    </row>
    <row r="86" spans="1:10" x14ac:dyDescent="0.25">
      <c r="A86" s="121" t="s">
        <v>206</v>
      </c>
      <c r="B86" s="121"/>
      <c r="C86" s="122">
        <v>8400.06</v>
      </c>
      <c r="D86" s="114"/>
      <c r="E86" s="112">
        <v>0</v>
      </c>
      <c r="F86" s="114"/>
      <c r="G86" s="112">
        <v>0</v>
      </c>
      <c r="H86" s="114"/>
      <c r="I86" s="89">
        <f t="shared" si="0"/>
        <v>0</v>
      </c>
      <c r="J86" s="89">
        <v>8400.06</v>
      </c>
    </row>
    <row r="87" spans="1:10" x14ac:dyDescent="0.25">
      <c r="A87" s="121" t="s">
        <v>207</v>
      </c>
      <c r="B87" s="121"/>
      <c r="C87" s="122">
        <v>3686.48</v>
      </c>
      <c r="D87" s="114"/>
      <c r="E87" s="112">
        <v>0</v>
      </c>
      <c r="F87" s="114"/>
      <c r="G87" s="112">
        <v>0</v>
      </c>
      <c r="H87" s="114"/>
      <c r="I87" s="89">
        <f t="shared" si="0"/>
        <v>0</v>
      </c>
      <c r="J87" s="89">
        <f>2420+3686.48</f>
        <v>6106.48</v>
      </c>
    </row>
    <row r="88" spans="1:10" x14ac:dyDescent="0.25">
      <c r="A88" s="123" t="s">
        <v>116</v>
      </c>
      <c r="B88" s="124"/>
      <c r="C88" s="122">
        <f>SUM(C82:D87)</f>
        <v>139933.30000000002</v>
      </c>
      <c r="D88" s="114"/>
      <c r="E88" s="112">
        <f>SUM(E82:F87)</f>
        <v>110041.58</v>
      </c>
      <c r="F88" s="114"/>
      <c r="G88" s="112">
        <f>SUM(G82:H87)</f>
        <v>170.98</v>
      </c>
      <c r="H88" s="114"/>
      <c r="I88" s="89">
        <f>SUM(I82:I87)</f>
        <v>110212.56</v>
      </c>
      <c r="J88" s="89">
        <f>SUM(J82:J87)</f>
        <v>165418.64000000001</v>
      </c>
    </row>
    <row r="89" spans="1:10" x14ac:dyDescent="0.25">
      <c r="A89" s="84"/>
      <c r="B89" s="84"/>
      <c r="C89" s="84"/>
      <c r="D89" s="84"/>
      <c r="E89" s="84"/>
      <c r="F89" s="84"/>
      <c r="G89" s="84"/>
      <c r="H89" s="84"/>
      <c r="I89" s="84"/>
      <c r="J89" s="84"/>
    </row>
    <row r="90" spans="1:10" x14ac:dyDescent="0.25">
      <c r="A90" s="118" t="s">
        <v>208</v>
      </c>
      <c r="B90" s="115"/>
      <c r="C90" s="115"/>
      <c r="D90" s="115"/>
      <c r="E90" s="115"/>
      <c r="F90" s="115"/>
      <c r="G90" s="115"/>
      <c r="H90" s="115"/>
      <c r="I90" s="115"/>
      <c r="J90" s="115"/>
    </row>
    <row r="91" spans="1:10" x14ac:dyDescent="0.25">
      <c r="A91" s="118" t="s">
        <v>209</v>
      </c>
      <c r="B91" s="115"/>
      <c r="C91" s="115"/>
      <c r="D91" s="115"/>
      <c r="E91" s="115"/>
      <c r="F91" s="115"/>
      <c r="G91" s="115"/>
      <c r="H91" s="115"/>
      <c r="I91" s="115"/>
      <c r="J91" s="115"/>
    </row>
    <row r="92" spans="1:10" x14ac:dyDescent="0.25">
      <c r="A92" s="118" t="s">
        <v>210</v>
      </c>
      <c r="B92" s="115"/>
      <c r="C92" s="115"/>
      <c r="D92" s="115"/>
      <c r="E92" s="115"/>
      <c r="F92" s="115"/>
      <c r="G92" s="115"/>
      <c r="H92" s="115"/>
      <c r="I92" s="115"/>
      <c r="J92" s="115"/>
    </row>
    <row r="93" spans="1:10" x14ac:dyDescent="0.25">
      <c r="A93" s="118" t="s">
        <v>211</v>
      </c>
      <c r="B93" s="115"/>
      <c r="C93" s="115"/>
      <c r="D93" s="115"/>
      <c r="E93" s="115"/>
      <c r="F93" s="115"/>
      <c r="G93" s="115"/>
      <c r="H93" s="115"/>
      <c r="I93" s="115"/>
      <c r="J93" s="115"/>
    </row>
    <row r="94" spans="1:10" ht="23.25" customHeight="1" x14ac:dyDescent="0.25">
      <c r="A94" s="119" t="s">
        <v>212</v>
      </c>
      <c r="B94" s="120"/>
      <c r="C94" s="120"/>
      <c r="D94" s="120"/>
      <c r="E94" s="120"/>
      <c r="F94" s="120"/>
      <c r="G94" s="120"/>
      <c r="H94" s="120"/>
      <c r="I94" s="120"/>
      <c r="J94" s="120"/>
    </row>
    <row r="95" spans="1:10" x14ac:dyDescent="0.25">
      <c r="A95" s="118" t="s">
        <v>213</v>
      </c>
      <c r="B95" s="115"/>
      <c r="C95" s="115"/>
      <c r="D95" s="115"/>
      <c r="E95" s="115"/>
      <c r="F95" s="115"/>
      <c r="G95" s="115"/>
      <c r="H95" s="115"/>
      <c r="I95" s="115"/>
      <c r="J95" s="115"/>
    </row>
    <row r="96" spans="1:10" x14ac:dyDescent="0.25">
      <c r="A96" s="115"/>
      <c r="B96" s="115"/>
      <c r="C96" s="115"/>
      <c r="D96" s="115"/>
      <c r="E96" s="115"/>
      <c r="F96" s="115"/>
      <c r="G96" s="115"/>
      <c r="H96" s="115"/>
      <c r="I96" s="115"/>
      <c r="J96" s="115"/>
    </row>
    <row r="97" spans="1:10" x14ac:dyDescent="0.25">
      <c r="A97" s="116" t="s">
        <v>214</v>
      </c>
      <c r="B97" s="107"/>
      <c r="C97" s="107"/>
      <c r="D97" s="107"/>
      <c r="E97" s="107"/>
      <c r="F97" s="107"/>
      <c r="G97" s="107"/>
      <c r="H97" s="107"/>
      <c r="I97" s="107"/>
      <c r="J97" s="108"/>
    </row>
    <row r="98" spans="1:10" x14ac:dyDescent="0.25">
      <c r="A98" s="106" t="s">
        <v>215</v>
      </c>
      <c r="B98" s="107"/>
      <c r="C98" s="107"/>
      <c r="D98" s="107"/>
      <c r="E98" s="107"/>
      <c r="F98" s="107"/>
      <c r="G98" s="108"/>
      <c r="H98" s="109">
        <f>I41</f>
        <v>111325.95</v>
      </c>
      <c r="I98" s="110"/>
      <c r="J98" s="111"/>
    </row>
    <row r="99" spans="1:10" x14ac:dyDescent="0.25">
      <c r="A99" s="106" t="s">
        <v>216</v>
      </c>
      <c r="B99" s="107"/>
      <c r="C99" s="107"/>
      <c r="D99" s="107"/>
      <c r="E99" s="107"/>
      <c r="F99" s="107"/>
      <c r="G99" s="108"/>
      <c r="H99" s="117">
        <f>I88</f>
        <v>110212.56</v>
      </c>
      <c r="I99" s="110"/>
      <c r="J99" s="111"/>
    </row>
    <row r="100" spans="1:10" x14ac:dyDescent="0.25">
      <c r="A100" s="106" t="s">
        <v>217</v>
      </c>
      <c r="B100" s="107"/>
      <c r="C100" s="107"/>
      <c r="D100" s="107"/>
      <c r="E100" s="107"/>
      <c r="F100" s="107"/>
      <c r="G100" s="108"/>
      <c r="H100" s="109">
        <f>I39-H99-I40</f>
        <v>1113.3899999999994</v>
      </c>
      <c r="I100" s="110"/>
      <c r="J100" s="111"/>
    </row>
    <row r="101" spans="1:10" x14ac:dyDescent="0.25">
      <c r="A101" s="106" t="s">
        <v>218</v>
      </c>
      <c r="B101" s="107"/>
      <c r="C101" s="107"/>
      <c r="D101" s="107"/>
      <c r="E101" s="107"/>
      <c r="F101" s="107"/>
      <c r="G101" s="108"/>
      <c r="H101" s="112">
        <v>0</v>
      </c>
      <c r="I101" s="113"/>
      <c r="J101" s="114"/>
    </row>
    <row r="102" spans="1:10" x14ac:dyDescent="0.25">
      <c r="A102" s="106" t="s">
        <v>219</v>
      </c>
      <c r="B102" s="107"/>
      <c r="C102" s="107"/>
      <c r="D102" s="107"/>
      <c r="E102" s="107"/>
      <c r="F102" s="107"/>
      <c r="G102" s="108"/>
      <c r="H102" s="109">
        <f>H100-H101</f>
        <v>1113.3899999999994</v>
      </c>
      <c r="I102" s="110"/>
      <c r="J102" s="111"/>
    </row>
    <row r="103" spans="1:10" x14ac:dyDescent="0.25">
      <c r="A103" s="84"/>
      <c r="B103" s="84"/>
      <c r="C103" s="84"/>
      <c r="D103" s="84"/>
      <c r="E103" s="84"/>
      <c r="F103" s="84"/>
      <c r="G103" s="84"/>
      <c r="H103" s="84"/>
      <c r="I103" s="84"/>
      <c r="J103" s="84"/>
    </row>
    <row r="104" spans="1:10" x14ac:dyDescent="0.25">
      <c r="A104" s="100" t="s">
        <v>220</v>
      </c>
      <c r="B104" s="101"/>
      <c r="C104" s="101"/>
      <c r="D104" s="101"/>
      <c r="E104" s="101"/>
      <c r="F104" s="101"/>
      <c r="G104" s="101"/>
      <c r="H104" s="101"/>
      <c r="I104" s="101"/>
      <c r="J104" s="102"/>
    </row>
    <row r="105" spans="1:10" ht="12" customHeight="1" x14ac:dyDescent="0.25">
      <c r="A105" s="103"/>
      <c r="B105" s="104"/>
      <c r="C105" s="104"/>
      <c r="D105" s="104"/>
      <c r="E105" s="104"/>
      <c r="F105" s="104"/>
      <c r="G105" s="104"/>
      <c r="H105" s="104"/>
      <c r="I105" s="104"/>
      <c r="J105" s="105"/>
    </row>
    <row r="106" spans="1:10" x14ac:dyDescent="0.25">
      <c r="A106" s="84"/>
      <c r="B106" s="84"/>
      <c r="C106" s="84"/>
      <c r="D106" s="84"/>
      <c r="E106" s="84"/>
      <c r="F106" s="84"/>
      <c r="G106" s="84"/>
      <c r="H106" s="84"/>
      <c r="I106" s="84"/>
      <c r="J106" s="84"/>
    </row>
    <row r="107" spans="1:10" x14ac:dyDescent="0.25">
      <c r="A107" s="90"/>
      <c r="B107" s="90" t="s">
        <v>233</v>
      </c>
      <c r="C107" s="90"/>
      <c r="D107" s="90"/>
      <c r="E107" s="90"/>
      <c r="F107" s="90"/>
      <c r="G107" s="90"/>
      <c r="H107" s="90"/>
      <c r="I107" s="90"/>
      <c r="J107" s="84"/>
    </row>
    <row r="108" spans="1:10" x14ac:dyDescent="0.25">
      <c r="A108" s="90"/>
      <c r="B108" s="90"/>
      <c r="C108" s="90"/>
      <c r="D108" s="90"/>
      <c r="E108" s="90"/>
      <c r="F108" s="90"/>
      <c r="G108" s="90"/>
      <c r="H108" s="90"/>
      <c r="I108" s="90"/>
      <c r="J108" s="84"/>
    </row>
    <row r="109" spans="1:10" x14ac:dyDescent="0.25">
      <c r="A109" s="90"/>
      <c r="B109" s="90"/>
      <c r="C109" s="90"/>
      <c r="D109" s="90"/>
      <c r="E109" s="90"/>
      <c r="F109" s="90"/>
      <c r="G109" s="90"/>
      <c r="H109" s="90"/>
      <c r="I109" s="90"/>
      <c r="J109" s="84"/>
    </row>
    <row r="110" spans="1:10" x14ac:dyDescent="0.25">
      <c r="A110" s="90"/>
      <c r="B110" s="90"/>
      <c r="C110" s="90"/>
      <c r="D110" s="90"/>
      <c r="E110" s="90"/>
      <c r="F110" s="90"/>
      <c r="G110" s="90"/>
      <c r="H110" s="90"/>
      <c r="I110" s="90"/>
      <c r="J110" s="84"/>
    </row>
    <row r="111" spans="1:10" x14ac:dyDescent="0.25">
      <c r="A111" s="90"/>
      <c r="B111" s="90"/>
      <c r="C111" s="90"/>
      <c r="D111" s="90"/>
      <c r="E111" s="90"/>
      <c r="F111" s="90"/>
      <c r="G111" s="90"/>
      <c r="H111" s="90"/>
      <c r="I111" s="90"/>
      <c r="J111" s="84"/>
    </row>
    <row r="112" spans="1:10" x14ac:dyDescent="0.25">
      <c r="A112" s="90"/>
      <c r="B112" s="91" t="s">
        <v>109</v>
      </c>
      <c r="C112" s="90"/>
      <c r="D112" s="90"/>
      <c r="E112" s="90"/>
      <c r="F112" s="90"/>
      <c r="G112" s="90"/>
      <c r="H112" s="42" t="s">
        <v>110</v>
      </c>
      <c r="J112" s="43"/>
    </row>
    <row r="113" spans="1:10" x14ac:dyDescent="0.25">
      <c r="A113" s="90"/>
      <c r="B113" s="90" t="s">
        <v>111</v>
      </c>
      <c r="C113" s="90"/>
      <c r="D113" s="90"/>
      <c r="E113" s="90"/>
      <c r="F113" s="90"/>
      <c r="G113" s="90"/>
      <c r="H113" s="45" t="s">
        <v>112</v>
      </c>
      <c r="J113" s="43"/>
    </row>
    <row r="114" spans="1:10" x14ac:dyDescent="0.25">
      <c r="B114" s="92" t="s">
        <v>113</v>
      </c>
      <c r="H114" s="45" t="s">
        <v>114</v>
      </c>
      <c r="J114" s="43"/>
    </row>
  </sheetData>
  <mergeCells count="155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8:D28"/>
    <mergeCell ref="E28:F28"/>
    <mergeCell ref="G28:H28"/>
    <mergeCell ref="I28:J28"/>
    <mergeCell ref="A30:J30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6:F36"/>
    <mergeCell ref="G36:H36"/>
    <mergeCell ref="I36:J36"/>
    <mergeCell ref="A37:F37"/>
    <mergeCell ref="G37:H37"/>
    <mergeCell ref="I37:J37"/>
    <mergeCell ref="A34:B34"/>
    <mergeCell ref="C34:D34"/>
    <mergeCell ref="E34:F34"/>
    <mergeCell ref="G34:H34"/>
    <mergeCell ref="I34:J34"/>
    <mergeCell ref="A35:F35"/>
    <mergeCell ref="G35:H35"/>
    <mergeCell ref="I35:J35"/>
    <mergeCell ref="A40:F40"/>
    <mergeCell ref="G40:H40"/>
    <mergeCell ref="I40:J40"/>
    <mergeCell ref="A41:F41"/>
    <mergeCell ref="G41:H41"/>
    <mergeCell ref="I41:J41"/>
    <mergeCell ref="A38:F38"/>
    <mergeCell ref="G38:H38"/>
    <mergeCell ref="I38:J38"/>
    <mergeCell ref="A39:F39"/>
    <mergeCell ref="G39:H39"/>
    <mergeCell ref="I39:J39"/>
    <mergeCell ref="A72:J72"/>
    <mergeCell ref="A73:J73"/>
    <mergeCell ref="A74:J74"/>
    <mergeCell ref="A76:J76"/>
    <mergeCell ref="A77:J77"/>
    <mergeCell ref="A79:J79"/>
    <mergeCell ref="A42:J42"/>
    <mergeCell ref="A43:J43"/>
    <mergeCell ref="A44:J44"/>
    <mergeCell ref="A46:J46"/>
    <mergeCell ref="A70:J70"/>
    <mergeCell ref="A71:J71"/>
    <mergeCell ref="A80:J80"/>
    <mergeCell ref="A81:B81"/>
    <mergeCell ref="C81:D81"/>
    <mergeCell ref="E81:F81"/>
    <mergeCell ref="G81:H81"/>
    <mergeCell ref="A82:B82"/>
    <mergeCell ref="C82:D82"/>
    <mergeCell ref="E82:F82"/>
    <mergeCell ref="G82:H82"/>
    <mergeCell ref="A85:B85"/>
    <mergeCell ref="C85:D85"/>
    <mergeCell ref="E85:F85"/>
    <mergeCell ref="G85:H85"/>
    <mergeCell ref="A86:B86"/>
    <mergeCell ref="C86:D86"/>
    <mergeCell ref="E86:F86"/>
    <mergeCell ref="G86:H86"/>
    <mergeCell ref="A83:B83"/>
    <mergeCell ref="C83:D83"/>
    <mergeCell ref="E83:F83"/>
    <mergeCell ref="G83:H83"/>
    <mergeCell ref="A84:B84"/>
    <mergeCell ref="C84:D84"/>
    <mergeCell ref="E84:F84"/>
    <mergeCell ref="G84:H84"/>
    <mergeCell ref="A90:J90"/>
    <mergeCell ref="A91:J91"/>
    <mergeCell ref="A92:J92"/>
    <mergeCell ref="A93:J93"/>
    <mergeCell ref="A94:J94"/>
    <mergeCell ref="A95:J95"/>
    <mergeCell ref="A87:B87"/>
    <mergeCell ref="C87:D87"/>
    <mergeCell ref="E87:F87"/>
    <mergeCell ref="G87:H87"/>
    <mergeCell ref="A88:B88"/>
    <mergeCell ref="C88:D88"/>
    <mergeCell ref="E88:F88"/>
    <mergeCell ref="G88:H88"/>
    <mergeCell ref="A104:J105"/>
    <mergeCell ref="A100:G100"/>
    <mergeCell ref="H100:J100"/>
    <mergeCell ref="A101:G101"/>
    <mergeCell ref="H101:J101"/>
    <mergeCell ref="A102:G102"/>
    <mergeCell ref="H102:J102"/>
    <mergeCell ref="A96:J96"/>
    <mergeCell ref="A97:J97"/>
    <mergeCell ref="A98:G98"/>
    <mergeCell ref="H98:J98"/>
    <mergeCell ref="A99:G99"/>
    <mergeCell ref="H99:J99"/>
  </mergeCells>
  <hyperlinks>
    <hyperlink ref="A5" r:id="rId1" display="mailto:casadenazarejd@gmail.com"/>
    <hyperlink ref="A74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topLeftCell="A64" workbookViewId="0">
      <selection activeCell="B82" sqref="B82"/>
    </sheetView>
  </sheetViews>
  <sheetFormatPr defaultRowHeight="15" x14ac:dyDescent="0.25"/>
  <cols>
    <col min="1" max="1" width="11" bestFit="1" customWidth="1"/>
    <col min="2" max="2" width="71.140625" customWidth="1"/>
    <col min="3" max="3" width="10.42578125" style="2" bestFit="1" customWidth="1"/>
    <col min="4" max="5" width="10.42578125" style="2" customWidth="1"/>
  </cols>
  <sheetData>
    <row r="1" spans="1:5" x14ac:dyDescent="0.25">
      <c r="A1" s="80" t="s">
        <v>144</v>
      </c>
      <c r="B1" s="81"/>
      <c r="C1" s="80"/>
      <c r="D1" s="79"/>
      <c r="E1" s="70"/>
    </row>
    <row r="2" spans="1:5" x14ac:dyDescent="0.25">
      <c r="A2" s="78"/>
      <c r="B2" s="75"/>
      <c r="C2" s="77"/>
      <c r="D2" s="69"/>
      <c r="E2" s="70"/>
    </row>
    <row r="3" spans="1:5" x14ac:dyDescent="0.25">
      <c r="A3" s="80" t="s">
        <v>145</v>
      </c>
      <c r="B3" s="81"/>
      <c r="C3" s="80"/>
      <c r="D3" s="79"/>
      <c r="E3" s="70"/>
    </row>
    <row r="4" spans="1:5" x14ac:dyDescent="0.25">
      <c r="A4" s="80" t="s">
        <v>143</v>
      </c>
      <c r="B4" s="81"/>
      <c r="C4" s="80"/>
      <c r="D4" s="79"/>
      <c r="E4" s="70"/>
    </row>
    <row r="5" spans="1:5" x14ac:dyDescent="0.25">
      <c r="A5" s="78"/>
      <c r="B5" s="75"/>
      <c r="C5" s="77"/>
      <c r="D5" s="69"/>
      <c r="E5" s="70"/>
    </row>
    <row r="6" spans="1:5" x14ac:dyDescent="0.25">
      <c r="A6" s="72" t="s">
        <v>142</v>
      </c>
      <c r="B6" s="71"/>
      <c r="C6" s="77"/>
      <c r="D6" s="69"/>
      <c r="E6" s="74" t="s">
        <v>141</v>
      </c>
    </row>
    <row r="7" spans="1:5" x14ac:dyDescent="0.25">
      <c r="A7" s="72" t="s">
        <v>140</v>
      </c>
      <c r="B7" s="75"/>
      <c r="C7" s="77"/>
      <c r="D7" s="69"/>
      <c r="E7" s="74" t="s">
        <v>139</v>
      </c>
    </row>
    <row r="8" spans="1:5" x14ac:dyDescent="0.25">
      <c r="A8" s="72" t="s">
        <v>138</v>
      </c>
      <c r="B8" s="75"/>
      <c r="C8" s="77"/>
      <c r="D8" s="69"/>
      <c r="E8" s="74" t="s">
        <v>137</v>
      </c>
    </row>
    <row r="9" spans="1:5" x14ac:dyDescent="0.25">
      <c r="A9" s="76" t="s">
        <v>136</v>
      </c>
      <c r="B9" s="75"/>
      <c r="C9" s="70"/>
      <c r="D9" s="69"/>
      <c r="E9" s="74" t="s">
        <v>135</v>
      </c>
    </row>
    <row r="10" spans="1:5" x14ac:dyDescent="0.25">
      <c r="A10" s="72" t="s">
        <v>134</v>
      </c>
      <c r="B10" s="71"/>
      <c r="C10" s="70"/>
      <c r="D10" s="69"/>
      <c r="E10" s="73" t="s">
        <v>133</v>
      </c>
    </row>
    <row r="11" spans="1:5" x14ac:dyDescent="0.25">
      <c r="A11" s="72" t="s">
        <v>132</v>
      </c>
      <c r="B11" s="71"/>
      <c r="C11" s="70"/>
      <c r="D11" s="69"/>
      <c r="E11" s="68" t="s">
        <v>131</v>
      </c>
    </row>
    <row r="12" spans="1:5" x14ac:dyDescent="0.25">
      <c r="A12" s="67" t="s">
        <v>130</v>
      </c>
      <c r="B12" s="64"/>
      <c r="C12" s="66"/>
      <c r="D12" s="65"/>
      <c r="E12" s="64"/>
    </row>
    <row r="13" spans="1:5" x14ac:dyDescent="0.25">
      <c r="A13" s="63" t="s">
        <v>129</v>
      </c>
      <c r="B13" s="61" t="s">
        <v>128</v>
      </c>
      <c r="C13" s="61" t="s">
        <v>127</v>
      </c>
      <c r="D13" s="62" t="s">
        <v>126</v>
      </c>
      <c r="E13" s="61" t="s">
        <v>125</v>
      </c>
    </row>
    <row r="14" spans="1:5" x14ac:dyDescent="0.25">
      <c r="A14" s="60"/>
      <c r="B14" s="58" t="s">
        <v>124</v>
      </c>
      <c r="C14" s="57"/>
      <c r="D14" s="57"/>
      <c r="E14" s="55">
        <v>1233.96</v>
      </c>
    </row>
    <row r="15" spans="1:5" x14ac:dyDescent="0.25">
      <c r="A15" s="59">
        <v>44778</v>
      </c>
      <c r="B15" s="58" t="s">
        <v>221</v>
      </c>
      <c r="C15" s="57">
        <v>0</v>
      </c>
      <c r="D15" s="57">
        <v>110000</v>
      </c>
      <c r="E15" s="55">
        <f>E14+D15-C15</f>
        <v>111233.96</v>
      </c>
    </row>
    <row r="16" spans="1:5" x14ac:dyDescent="0.25">
      <c r="A16" s="56">
        <v>44778</v>
      </c>
      <c r="B16" s="16" t="s">
        <v>222</v>
      </c>
      <c r="C16" s="20">
        <v>0</v>
      </c>
      <c r="D16" s="20">
        <v>10.45</v>
      </c>
      <c r="E16" s="55">
        <f t="shared" ref="E16:E28" si="0">E15+D16-C16</f>
        <v>111244.41</v>
      </c>
    </row>
    <row r="17" spans="1:5" x14ac:dyDescent="0.25">
      <c r="A17" s="56">
        <v>44778</v>
      </c>
      <c r="B17" s="58" t="s">
        <v>223</v>
      </c>
      <c r="C17" s="57">
        <v>110041.58</v>
      </c>
      <c r="D17" s="57">
        <v>0</v>
      </c>
      <c r="E17" s="55">
        <f t="shared" si="0"/>
        <v>1202.8300000000017</v>
      </c>
    </row>
    <row r="18" spans="1:5" x14ac:dyDescent="0.25">
      <c r="A18" s="56">
        <v>44778</v>
      </c>
      <c r="B18" s="58" t="s">
        <v>224</v>
      </c>
      <c r="C18" s="57">
        <v>42</v>
      </c>
      <c r="D18" s="57">
        <v>0</v>
      </c>
      <c r="E18" s="55">
        <f t="shared" si="0"/>
        <v>1160.8300000000017</v>
      </c>
    </row>
    <row r="19" spans="1:5" x14ac:dyDescent="0.25">
      <c r="A19" s="56">
        <v>44778</v>
      </c>
      <c r="B19" s="16" t="s">
        <v>123</v>
      </c>
      <c r="C19" s="20">
        <v>10.45</v>
      </c>
      <c r="D19" s="20">
        <v>0</v>
      </c>
      <c r="E19" s="55">
        <f t="shared" si="0"/>
        <v>1150.3800000000017</v>
      </c>
    </row>
    <row r="20" spans="1:5" x14ac:dyDescent="0.25">
      <c r="A20" s="59">
        <v>44781</v>
      </c>
      <c r="B20" s="58" t="s">
        <v>225</v>
      </c>
      <c r="C20" s="57">
        <v>57.28</v>
      </c>
      <c r="D20" s="57">
        <v>0</v>
      </c>
      <c r="E20" s="55">
        <f t="shared" si="0"/>
        <v>1093.1000000000017</v>
      </c>
    </row>
    <row r="21" spans="1:5" x14ac:dyDescent="0.25">
      <c r="A21" s="59">
        <v>44795</v>
      </c>
      <c r="B21" s="58" t="s">
        <v>226</v>
      </c>
      <c r="C21" s="57">
        <v>0</v>
      </c>
      <c r="D21" s="57">
        <v>35.93</v>
      </c>
      <c r="E21" s="55">
        <f t="shared" si="0"/>
        <v>1129.0300000000018</v>
      </c>
    </row>
    <row r="22" spans="1:5" x14ac:dyDescent="0.25">
      <c r="A22" s="59">
        <v>44795</v>
      </c>
      <c r="B22" s="58" t="s">
        <v>227</v>
      </c>
      <c r="C22" s="57">
        <v>0</v>
      </c>
      <c r="D22" s="57">
        <v>57.28</v>
      </c>
      <c r="E22" s="55">
        <f t="shared" si="0"/>
        <v>1186.3100000000018</v>
      </c>
    </row>
    <row r="23" spans="1:5" x14ac:dyDescent="0.25">
      <c r="A23" s="59">
        <v>44795</v>
      </c>
      <c r="B23" s="58" t="s">
        <v>228</v>
      </c>
      <c r="C23" s="57">
        <v>0</v>
      </c>
      <c r="D23" s="57">
        <v>43.48</v>
      </c>
      <c r="E23" s="55">
        <f t="shared" si="0"/>
        <v>1229.7900000000018</v>
      </c>
    </row>
    <row r="24" spans="1:5" x14ac:dyDescent="0.25">
      <c r="A24" s="59">
        <v>44796</v>
      </c>
      <c r="B24" s="58" t="s">
        <v>229</v>
      </c>
      <c r="C24" s="57">
        <v>40.1</v>
      </c>
      <c r="D24" s="57">
        <v>0</v>
      </c>
      <c r="E24" s="55">
        <f t="shared" si="0"/>
        <v>1189.6900000000019</v>
      </c>
    </row>
    <row r="25" spans="1:5" x14ac:dyDescent="0.25">
      <c r="A25" s="59">
        <v>44796</v>
      </c>
      <c r="B25" s="58" t="s">
        <v>230</v>
      </c>
      <c r="C25" s="57">
        <v>41.51</v>
      </c>
      <c r="D25" s="57">
        <v>0</v>
      </c>
      <c r="E25" s="55">
        <f t="shared" si="0"/>
        <v>1148.1800000000019</v>
      </c>
    </row>
    <row r="26" spans="1:5" x14ac:dyDescent="0.25">
      <c r="A26" s="59">
        <v>44796</v>
      </c>
      <c r="B26" s="58" t="s">
        <v>231</v>
      </c>
      <c r="C26" s="57">
        <v>47.37</v>
      </c>
      <c r="D26" s="57">
        <v>0</v>
      </c>
      <c r="E26" s="55">
        <f t="shared" si="0"/>
        <v>1100.810000000002</v>
      </c>
    </row>
    <row r="27" spans="1:5" x14ac:dyDescent="0.25">
      <c r="A27" s="56">
        <v>44804</v>
      </c>
      <c r="B27" s="16" t="s">
        <v>122</v>
      </c>
      <c r="C27" s="20">
        <v>0</v>
      </c>
      <c r="D27" s="20">
        <v>12.58</v>
      </c>
      <c r="E27" s="55">
        <f t="shared" si="0"/>
        <v>1113.3900000000019</v>
      </c>
    </row>
    <row r="28" spans="1:5" x14ac:dyDescent="0.25">
      <c r="A28" s="56"/>
      <c r="B28" s="16" t="s">
        <v>121</v>
      </c>
      <c r="C28" s="20"/>
      <c r="D28" s="20"/>
      <c r="E28" s="55">
        <f t="shared" si="0"/>
        <v>1113.3900000000019</v>
      </c>
    </row>
    <row r="29" spans="1:5" x14ac:dyDescent="0.25">
      <c r="A29" s="48"/>
      <c r="B29" s="47"/>
      <c r="C29" s="46"/>
      <c r="D29" s="46"/>
      <c r="E29" s="43"/>
    </row>
    <row r="30" spans="1:5" ht="15.75" thickBot="1" x14ac:dyDescent="0.3">
      <c r="A30" s="48"/>
      <c r="B30" s="47"/>
      <c r="C30" s="46"/>
      <c r="D30" s="46"/>
      <c r="E30" s="43"/>
    </row>
    <row r="31" spans="1:5" ht="15.75" thickBot="1" x14ac:dyDescent="0.3">
      <c r="B31" s="54" t="s">
        <v>120</v>
      </c>
      <c r="C31" s="53">
        <v>44743</v>
      </c>
      <c r="D31" s="52"/>
      <c r="E31" s="11"/>
    </row>
    <row r="32" spans="1:5" x14ac:dyDescent="0.25">
      <c r="B32" s="93" t="s">
        <v>20</v>
      </c>
      <c r="C32" s="95">
        <v>1870.82</v>
      </c>
      <c r="D32" s="46"/>
      <c r="E32" s="11"/>
    </row>
    <row r="33" spans="2:5" x14ac:dyDescent="0.25">
      <c r="B33" s="94" t="s">
        <v>21</v>
      </c>
      <c r="C33" s="96">
        <v>2217.0500000000002</v>
      </c>
      <c r="D33" s="46"/>
      <c r="E33" s="11"/>
    </row>
    <row r="34" spans="2:5" x14ac:dyDescent="0.25">
      <c r="B34" s="94" t="s">
        <v>34</v>
      </c>
      <c r="C34" s="96">
        <v>4574.24</v>
      </c>
      <c r="D34" s="46"/>
      <c r="E34" s="11"/>
    </row>
    <row r="35" spans="2:5" x14ac:dyDescent="0.25">
      <c r="B35" s="94" t="s">
        <v>38</v>
      </c>
      <c r="C35" s="96">
        <v>3016.09</v>
      </c>
      <c r="D35" s="46"/>
      <c r="E35" s="11"/>
    </row>
    <row r="36" spans="2:5" x14ac:dyDescent="0.25">
      <c r="B36" s="94" t="s">
        <v>10</v>
      </c>
      <c r="C36" s="96">
        <v>2256.7199999999998</v>
      </c>
      <c r="D36" s="46"/>
      <c r="E36" s="11"/>
    </row>
    <row r="37" spans="2:5" x14ac:dyDescent="0.25">
      <c r="B37" s="94" t="s">
        <v>43</v>
      </c>
      <c r="C37" s="96">
        <v>1939.26</v>
      </c>
      <c r="D37" s="46"/>
      <c r="E37" s="11"/>
    </row>
    <row r="38" spans="2:5" x14ac:dyDescent="0.25">
      <c r="B38" s="94" t="s">
        <v>78</v>
      </c>
      <c r="C38" s="96">
        <v>4207.1099999999997</v>
      </c>
      <c r="D38" s="46"/>
      <c r="E38" s="11"/>
    </row>
    <row r="39" spans="2:5" x14ac:dyDescent="0.25">
      <c r="B39" s="94" t="s">
        <v>28</v>
      </c>
      <c r="C39" s="96">
        <v>2021.77</v>
      </c>
      <c r="D39" s="46"/>
      <c r="E39" s="11"/>
    </row>
    <row r="40" spans="2:5" x14ac:dyDescent="0.25">
      <c r="B40" s="94" t="s">
        <v>79</v>
      </c>
      <c r="C40" s="96">
        <v>5035.43</v>
      </c>
      <c r="D40" s="46"/>
      <c r="E40" s="11"/>
    </row>
    <row r="41" spans="2:5" x14ac:dyDescent="0.25">
      <c r="B41" s="94" t="s">
        <v>16</v>
      </c>
      <c r="C41" s="96">
        <v>1965.53</v>
      </c>
      <c r="D41" s="46"/>
      <c r="E41" s="11"/>
    </row>
    <row r="42" spans="2:5" x14ac:dyDescent="0.25">
      <c r="B42" s="94" t="s">
        <v>39</v>
      </c>
      <c r="C42" s="96">
        <v>2606.9699999999998</v>
      </c>
      <c r="D42" s="46"/>
      <c r="E42" s="11"/>
    </row>
    <row r="43" spans="2:5" x14ac:dyDescent="0.25">
      <c r="B43" s="94" t="s">
        <v>53</v>
      </c>
      <c r="C43" s="96">
        <v>2238.25</v>
      </c>
      <c r="D43" s="46"/>
      <c r="E43" s="11"/>
    </row>
    <row r="44" spans="2:5" x14ac:dyDescent="0.25">
      <c r="B44" s="94" t="s">
        <v>18</v>
      </c>
      <c r="C44" s="96">
        <v>2284.0500000000002</v>
      </c>
      <c r="D44" s="46"/>
      <c r="E44" s="11"/>
    </row>
    <row r="45" spans="2:5" x14ac:dyDescent="0.25">
      <c r="B45" s="94" t="s">
        <v>37</v>
      </c>
      <c r="C45" s="96">
        <v>2483.65</v>
      </c>
      <c r="D45" s="46"/>
      <c r="E45" s="11"/>
    </row>
    <row r="46" spans="2:5" x14ac:dyDescent="0.25">
      <c r="B46" s="94" t="s">
        <v>27</v>
      </c>
      <c r="C46" s="96">
        <v>1946.77</v>
      </c>
      <c r="D46" s="46"/>
      <c r="E46" s="11"/>
    </row>
    <row r="47" spans="2:5" x14ac:dyDescent="0.25">
      <c r="B47" s="94" t="s">
        <v>22</v>
      </c>
      <c r="C47" s="96">
        <v>2503.98</v>
      </c>
      <c r="D47" s="46"/>
      <c r="E47" s="11"/>
    </row>
    <row r="48" spans="2:5" x14ac:dyDescent="0.25">
      <c r="B48" s="94" t="s">
        <v>80</v>
      </c>
      <c r="C48" s="96">
        <v>1945.64</v>
      </c>
      <c r="D48" s="46"/>
      <c r="E48" s="11"/>
    </row>
    <row r="49" spans="2:5" x14ac:dyDescent="0.25">
      <c r="B49" s="94" t="s">
        <v>25</v>
      </c>
      <c r="C49" s="96">
        <v>1943.73</v>
      </c>
      <c r="D49" s="46"/>
      <c r="E49" s="11"/>
    </row>
    <row r="50" spans="2:5" x14ac:dyDescent="0.25">
      <c r="B50" s="94" t="s">
        <v>29</v>
      </c>
      <c r="C50" s="96">
        <v>3645.14</v>
      </c>
      <c r="D50" s="46"/>
      <c r="E50" s="11"/>
    </row>
    <row r="51" spans="2:5" x14ac:dyDescent="0.25">
      <c r="B51" s="94" t="s">
        <v>17</v>
      </c>
      <c r="C51" s="96">
        <v>6837.37</v>
      </c>
      <c r="D51" s="46"/>
      <c r="E51" s="11"/>
    </row>
    <row r="52" spans="2:5" x14ac:dyDescent="0.25">
      <c r="B52" s="94" t="s">
        <v>40</v>
      </c>
      <c r="C52" s="96">
        <v>2716.52</v>
      </c>
      <c r="D52" s="46"/>
      <c r="E52" s="11"/>
    </row>
    <row r="53" spans="2:5" x14ac:dyDescent="0.25">
      <c r="B53" s="94" t="s">
        <v>81</v>
      </c>
      <c r="C53" s="96">
        <v>2888.48</v>
      </c>
      <c r="D53" s="46"/>
      <c r="E53" s="11"/>
    </row>
    <row r="54" spans="2:5" x14ac:dyDescent="0.25">
      <c r="B54" s="94" t="s">
        <v>23</v>
      </c>
      <c r="C54" s="96">
        <v>2943.6</v>
      </c>
      <c r="D54" s="46"/>
      <c r="E54" s="11"/>
    </row>
    <row r="55" spans="2:5" x14ac:dyDescent="0.25">
      <c r="B55" s="94" t="s">
        <v>41</v>
      </c>
      <c r="C55" s="96">
        <v>5239.34</v>
      </c>
      <c r="D55" s="46"/>
      <c r="E55" s="11"/>
    </row>
    <row r="56" spans="2:5" x14ac:dyDescent="0.25">
      <c r="B56" s="94" t="s">
        <v>119</v>
      </c>
      <c r="C56" s="96">
        <v>4298.7100000000009</v>
      </c>
      <c r="D56" s="46"/>
      <c r="E56" s="11"/>
    </row>
    <row r="57" spans="2:5" x14ac:dyDescent="0.25">
      <c r="B57" s="94" t="s">
        <v>30</v>
      </c>
      <c r="C57" s="96">
        <v>2290.19</v>
      </c>
      <c r="D57" s="46"/>
      <c r="E57" s="11"/>
    </row>
    <row r="58" spans="2:5" x14ac:dyDescent="0.25">
      <c r="B58" s="94" t="s">
        <v>118</v>
      </c>
      <c r="C58" s="96">
        <v>3615.44</v>
      </c>
      <c r="D58" s="46"/>
      <c r="E58" s="11"/>
    </row>
    <row r="59" spans="2:5" x14ac:dyDescent="0.25">
      <c r="B59" s="94" t="s">
        <v>45</v>
      </c>
      <c r="C59" s="96">
        <v>9431.1</v>
      </c>
      <c r="D59" s="46"/>
      <c r="E59" s="11"/>
    </row>
    <row r="60" spans="2:5" x14ac:dyDescent="0.25">
      <c r="B60" s="94" t="s">
        <v>42</v>
      </c>
      <c r="C60" s="96">
        <v>2093.38</v>
      </c>
      <c r="D60" s="46"/>
      <c r="E60" s="11"/>
    </row>
    <row r="61" spans="2:5" x14ac:dyDescent="0.25">
      <c r="B61" s="94" t="s">
        <v>26</v>
      </c>
      <c r="C61" s="96">
        <v>2584.69</v>
      </c>
      <c r="D61" s="46"/>
      <c r="E61" s="11"/>
    </row>
    <row r="62" spans="2:5" x14ac:dyDescent="0.25">
      <c r="B62" s="94" t="s">
        <v>36</v>
      </c>
      <c r="C62" s="96">
        <v>2692.49</v>
      </c>
      <c r="D62" s="46"/>
      <c r="E62" s="11"/>
    </row>
    <row r="63" spans="2:5" x14ac:dyDescent="0.25">
      <c r="B63" s="94" t="s">
        <v>35</v>
      </c>
      <c r="C63" s="96">
        <v>2814.65</v>
      </c>
      <c r="D63" s="46"/>
      <c r="E63" s="11"/>
    </row>
    <row r="64" spans="2:5" x14ac:dyDescent="0.25">
      <c r="B64" s="94" t="s">
        <v>82</v>
      </c>
      <c r="C64" s="96">
        <v>2800.82</v>
      </c>
      <c r="D64" s="46"/>
      <c r="E64" s="11"/>
    </row>
    <row r="65" spans="1:5" x14ac:dyDescent="0.25">
      <c r="B65" s="94" t="s">
        <v>83</v>
      </c>
      <c r="C65" s="96">
        <v>2650.93</v>
      </c>
      <c r="D65" s="46"/>
      <c r="E65" s="11"/>
    </row>
    <row r="66" spans="1:5" ht="15.75" thickBot="1" x14ac:dyDescent="0.3">
      <c r="B66" s="97" t="s">
        <v>117</v>
      </c>
      <c r="C66" s="98">
        <v>3441.67</v>
      </c>
      <c r="D66" s="46"/>
      <c r="E66" s="11"/>
    </row>
    <row r="67" spans="1:5" ht="15.75" thickBot="1" x14ac:dyDescent="0.3">
      <c r="B67" s="99" t="s">
        <v>116</v>
      </c>
      <c r="C67" s="51">
        <f>SUM(C32:C66)</f>
        <v>110041.58000000003</v>
      </c>
      <c r="D67" s="25"/>
      <c r="E67" s="11"/>
    </row>
    <row r="68" spans="1:5" x14ac:dyDescent="0.25">
      <c r="B68" s="10"/>
      <c r="C68" s="11"/>
      <c r="D68" s="11"/>
      <c r="E68" s="11"/>
    </row>
    <row r="69" spans="1:5" s="28" customFormat="1" x14ac:dyDescent="0.25">
      <c r="A69" s="50" t="s">
        <v>115</v>
      </c>
      <c r="B69" s="38"/>
      <c r="C69" s="38"/>
      <c r="D69"/>
      <c r="E69" s="43"/>
    </row>
    <row r="70" spans="1:5" s="28" customFormat="1" x14ac:dyDescent="0.25">
      <c r="A70" s="50"/>
      <c r="B70" s="38"/>
      <c r="C70" s="38"/>
      <c r="D70"/>
      <c r="E70" s="43"/>
    </row>
    <row r="71" spans="1:5" s="28" customFormat="1" x14ac:dyDescent="0.25">
      <c r="A71" s="50"/>
      <c r="B71" s="38"/>
      <c r="C71" s="38"/>
      <c r="D71"/>
      <c r="E71" s="43"/>
    </row>
    <row r="72" spans="1:5" s="28" customFormat="1" x14ac:dyDescent="0.25">
      <c r="A72" s="50"/>
      <c r="B72" s="38"/>
      <c r="C72" s="38"/>
      <c r="D72"/>
      <c r="E72" s="43"/>
    </row>
    <row r="73" spans="1:5" s="28" customFormat="1" x14ac:dyDescent="0.25">
      <c r="A73" s="50"/>
      <c r="B73" s="38"/>
      <c r="C73" s="38"/>
      <c r="D73"/>
      <c r="E73" s="43"/>
    </row>
    <row r="74" spans="1:5" s="28" customFormat="1" x14ac:dyDescent="0.25">
      <c r="A74" s="50"/>
      <c r="B74" s="40" t="s">
        <v>109</v>
      </c>
      <c r="C74" s="42" t="s">
        <v>110</v>
      </c>
      <c r="D74"/>
      <c r="E74" s="43"/>
    </row>
    <row r="75" spans="1:5" s="28" customFormat="1" x14ac:dyDescent="0.25">
      <c r="A75" s="50"/>
      <c r="B75" s="44" t="s">
        <v>111</v>
      </c>
      <c r="C75" s="45" t="s">
        <v>112</v>
      </c>
      <c r="D75"/>
      <c r="E75" s="43"/>
    </row>
    <row r="76" spans="1:5" x14ac:dyDescent="0.25">
      <c r="A76" s="49"/>
      <c r="B76" s="44" t="s">
        <v>113</v>
      </c>
      <c r="C76" s="45" t="s">
        <v>114</v>
      </c>
      <c r="D76"/>
      <c r="E76" s="43"/>
    </row>
    <row r="77" spans="1:5" x14ac:dyDescent="0.25">
      <c r="A77" s="48"/>
      <c r="B77" s="47"/>
      <c r="C77" s="46"/>
      <c r="D77" s="46"/>
      <c r="E77" s="43"/>
    </row>
    <row r="78" spans="1:5" x14ac:dyDescent="0.25">
      <c r="A78" s="48"/>
      <c r="B78" s="47"/>
      <c r="C78" s="46"/>
      <c r="D78" s="46"/>
      <c r="E78" s="43"/>
    </row>
    <row r="79" spans="1:5" x14ac:dyDescent="0.25">
      <c r="A79" s="48"/>
      <c r="B79" s="47"/>
      <c r="C79" s="46"/>
      <c r="D79" s="46"/>
      <c r="E79" s="43"/>
    </row>
    <row r="80" spans="1:5" x14ac:dyDescent="0.25">
      <c r="A80" s="48"/>
      <c r="B80" s="47"/>
      <c r="C80" s="46"/>
      <c r="D80" s="46"/>
      <c r="E80" s="43"/>
    </row>
    <row r="81" spans="1:5" x14ac:dyDescent="0.25">
      <c r="A81" s="48"/>
      <c r="B81" s="47"/>
      <c r="C81" s="46"/>
      <c r="D81" s="46"/>
      <c r="E81" s="43"/>
    </row>
    <row r="82" spans="1:5" x14ac:dyDescent="0.25">
      <c r="A82" s="48"/>
      <c r="B82" s="47"/>
      <c r="C82" s="46"/>
      <c r="D82" s="46"/>
      <c r="E82" s="43"/>
    </row>
    <row r="83" spans="1:5" x14ac:dyDescent="0.25">
      <c r="A83" s="48"/>
      <c r="B83" s="47"/>
      <c r="C83" s="46"/>
      <c r="D83" s="46"/>
      <c r="E83" s="43"/>
    </row>
  </sheetData>
  <pageMargins left="0.511811024" right="0.511811024" top="0.78740157499999996" bottom="0.78740157499999996" header="0.31496062000000002" footer="0.31496062000000002"/>
  <pageSetup paperSize="9" scale="8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3"/>
  <sheetViews>
    <sheetView tabSelected="1" topLeftCell="A91" workbookViewId="0">
      <selection activeCell="C112" sqref="C112"/>
    </sheetView>
  </sheetViews>
  <sheetFormatPr defaultRowHeight="15" x14ac:dyDescent="0.25"/>
  <cols>
    <col min="1" max="1" width="10.7109375" bestFit="1" customWidth="1"/>
    <col min="2" max="2" width="11" style="3" customWidth="1"/>
    <col min="3" max="3" width="47.7109375" customWidth="1"/>
    <col min="4" max="4" width="38.42578125" customWidth="1"/>
    <col min="5" max="5" width="11.28515625" style="2" customWidth="1"/>
    <col min="6" max="6" width="14" style="2" bestFit="1" customWidth="1"/>
  </cols>
  <sheetData>
    <row r="1" spans="1:6" x14ac:dyDescent="0.25">
      <c r="B1" s="4"/>
      <c r="C1" s="170" t="s">
        <v>59</v>
      </c>
      <c r="D1" s="170"/>
    </row>
    <row r="2" spans="1:6" x14ac:dyDescent="0.25">
      <c r="B2" s="4"/>
      <c r="C2" s="171" t="s">
        <v>67</v>
      </c>
      <c r="D2" s="171"/>
    </row>
    <row r="3" spans="1:6" x14ac:dyDescent="0.25">
      <c r="B3" s="4"/>
      <c r="C3" s="172" t="s">
        <v>60</v>
      </c>
      <c r="D3" s="172"/>
    </row>
    <row r="4" spans="1:6" ht="25.5" x14ac:dyDescent="0.25">
      <c r="A4" s="5" t="s">
        <v>61</v>
      </c>
      <c r="B4" s="6" t="s">
        <v>62</v>
      </c>
      <c r="C4" s="7" t="s">
        <v>63</v>
      </c>
      <c r="D4" s="8" t="s">
        <v>64</v>
      </c>
      <c r="E4" s="9" t="s">
        <v>65</v>
      </c>
      <c r="F4" s="9" t="s">
        <v>66</v>
      </c>
    </row>
    <row r="5" spans="1:6" x14ac:dyDescent="0.25">
      <c r="A5" s="18">
        <v>44774</v>
      </c>
      <c r="B5" s="19">
        <v>11815</v>
      </c>
      <c r="C5" s="16" t="s">
        <v>51</v>
      </c>
      <c r="D5" s="16" t="s">
        <v>68</v>
      </c>
      <c r="E5" s="20">
        <v>20.65</v>
      </c>
      <c r="F5" s="20">
        <v>20.65</v>
      </c>
    </row>
    <row r="6" spans="1:6" x14ac:dyDescent="0.25">
      <c r="A6" s="18">
        <v>44774</v>
      </c>
      <c r="B6" s="19">
        <v>7759</v>
      </c>
      <c r="C6" s="16" t="s">
        <v>5</v>
      </c>
      <c r="D6" s="16" t="s">
        <v>48</v>
      </c>
      <c r="E6" s="20">
        <v>4914.37</v>
      </c>
      <c r="F6" s="20">
        <v>4914.37</v>
      </c>
    </row>
    <row r="7" spans="1:6" x14ac:dyDescent="0.25">
      <c r="A7" s="18">
        <v>44775</v>
      </c>
      <c r="B7" s="19">
        <v>11262</v>
      </c>
      <c r="C7" s="16" t="s">
        <v>52</v>
      </c>
      <c r="D7" s="16" t="s">
        <v>73</v>
      </c>
      <c r="E7" s="20">
        <v>619.1</v>
      </c>
      <c r="F7" s="20">
        <v>619.1</v>
      </c>
    </row>
    <row r="8" spans="1:6" x14ac:dyDescent="0.25">
      <c r="A8" s="18">
        <v>44775</v>
      </c>
      <c r="B8" s="19">
        <v>1022</v>
      </c>
      <c r="C8" s="16" t="s">
        <v>46</v>
      </c>
      <c r="D8" s="16" t="s">
        <v>76</v>
      </c>
      <c r="E8" s="20">
        <v>550</v>
      </c>
      <c r="F8" s="20">
        <v>550</v>
      </c>
    </row>
    <row r="9" spans="1:6" x14ac:dyDescent="0.25">
      <c r="A9" s="18">
        <v>44775</v>
      </c>
      <c r="B9" s="19">
        <v>623306</v>
      </c>
      <c r="C9" s="16" t="s">
        <v>8</v>
      </c>
      <c r="D9" s="16" t="s">
        <v>70</v>
      </c>
      <c r="E9" s="20">
        <v>403.75</v>
      </c>
      <c r="F9" s="20">
        <v>403.75</v>
      </c>
    </row>
    <row r="10" spans="1:6" x14ac:dyDescent="0.25">
      <c r="A10" s="18">
        <v>44776</v>
      </c>
      <c r="B10" s="19">
        <v>6183</v>
      </c>
      <c r="C10" s="16" t="s">
        <v>7</v>
      </c>
      <c r="D10" s="16" t="s">
        <v>70</v>
      </c>
      <c r="E10" s="20">
        <v>106.5</v>
      </c>
      <c r="F10" s="20">
        <v>106.5</v>
      </c>
    </row>
    <row r="11" spans="1:6" x14ac:dyDescent="0.25">
      <c r="A11" s="18">
        <v>44777</v>
      </c>
      <c r="B11" s="19">
        <v>4012604</v>
      </c>
      <c r="C11" s="16" t="s">
        <v>58</v>
      </c>
      <c r="D11" s="16" t="s">
        <v>68</v>
      </c>
      <c r="E11" s="20">
        <v>1155.55</v>
      </c>
      <c r="F11" s="20">
        <v>1155.55</v>
      </c>
    </row>
    <row r="12" spans="1:6" x14ac:dyDescent="0.25">
      <c r="A12" s="18">
        <v>44777</v>
      </c>
      <c r="B12" s="19">
        <v>5939</v>
      </c>
      <c r="C12" s="16" t="s">
        <v>9</v>
      </c>
      <c r="D12" s="16" t="s">
        <v>72</v>
      </c>
      <c r="E12" s="20">
        <v>329.37</v>
      </c>
      <c r="F12" s="20">
        <v>329.37</v>
      </c>
    </row>
    <row r="13" spans="1:6" x14ac:dyDescent="0.25">
      <c r="A13" s="18">
        <v>44777</v>
      </c>
      <c r="B13" s="19">
        <v>2528</v>
      </c>
      <c r="C13" s="16" t="s">
        <v>9</v>
      </c>
      <c r="D13" s="16" t="s">
        <v>72</v>
      </c>
      <c r="E13" s="20">
        <v>577.89</v>
      </c>
      <c r="F13" s="20">
        <v>577.89</v>
      </c>
    </row>
    <row r="14" spans="1:6" x14ac:dyDescent="0.25">
      <c r="A14" s="18">
        <v>44777</v>
      </c>
      <c r="B14" s="19">
        <v>2501</v>
      </c>
      <c r="C14" s="16" t="s">
        <v>9</v>
      </c>
      <c r="D14" s="16" t="s">
        <v>72</v>
      </c>
      <c r="E14" s="20">
        <v>1657.65</v>
      </c>
      <c r="F14" s="20">
        <v>1657.65</v>
      </c>
    </row>
    <row r="15" spans="1:6" x14ac:dyDescent="0.25">
      <c r="A15" s="18">
        <v>44777</v>
      </c>
      <c r="B15" s="19">
        <v>5955</v>
      </c>
      <c r="C15" s="16" t="s">
        <v>9</v>
      </c>
      <c r="D15" s="16" t="s">
        <v>72</v>
      </c>
      <c r="E15" s="20">
        <v>73.17</v>
      </c>
      <c r="F15" s="20">
        <v>73.17</v>
      </c>
    </row>
    <row r="16" spans="1:6" x14ac:dyDescent="0.25">
      <c r="A16" s="18">
        <v>44777</v>
      </c>
      <c r="B16" s="19">
        <v>2510</v>
      </c>
      <c r="C16" s="16" t="s">
        <v>9</v>
      </c>
      <c r="D16" s="16" t="s">
        <v>72</v>
      </c>
      <c r="E16" s="20">
        <v>166.6</v>
      </c>
      <c r="F16" s="20">
        <v>166.6</v>
      </c>
    </row>
    <row r="17" spans="1:6" x14ac:dyDescent="0.25">
      <c r="A17" s="18">
        <v>44777</v>
      </c>
      <c r="B17" s="19">
        <v>5947</v>
      </c>
      <c r="C17" s="16" t="s">
        <v>9</v>
      </c>
      <c r="D17" s="16" t="s">
        <v>72</v>
      </c>
      <c r="E17" s="20">
        <v>890.98</v>
      </c>
      <c r="F17" s="20">
        <v>890.98</v>
      </c>
    </row>
    <row r="18" spans="1:6" x14ac:dyDescent="0.25">
      <c r="A18" s="18">
        <v>44777</v>
      </c>
      <c r="B18" s="19">
        <v>90656173</v>
      </c>
      <c r="C18" s="16" t="s">
        <v>6</v>
      </c>
      <c r="D18" s="16" t="s">
        <v>75</v>
      </c>
      <c r="E18" s="20">
        <v>148.52000000000001</v>
      </c>
      <c r="F18" s="20">
        <v>148.52000000000001</v>
      </c>
    </row>
    <row r="19" spans="1:6" x14ac:dyDescent="0.25">
      <c r="A19" s="18">
        <v>44777</v>
      </c>
      <c r="B19" s="19">
        <v>667826</v>
      </c>
      <c r="C19" s="16" t="s">
        <v>11</v>
      </c>
      <c r="D19" s="16" t="s">
        <v>75</v>
      </c>
      <c r="E19" s="20">
        <v>162.22999999999999</v>
      </c>
      <c r="F19" s="20">
        <v>162.22999999999999</v>
      </c>
    </row>
    <row r="20" spans="1:6" x14ac:dyDescent="0.25">
      <c r="A20" s="18">
        <v>44777</v>
      </c>
      <c r="B20" s="19">
        <v>1173289</v>
      </c>
      <c r="C20" s="16" t="s">
        <v>15</v>
      </c>
      <c r="D20" s="16" t="s">
        <v>75</v>
      </c>
      <c r="E20" s="20">
        <v>515.1</v>
      </c>
      <c r="F20" s="20">
        <v>515.1</v>
      </c>
    </row>
    <row r="21" spans="1:6" x14ac:dyDescent="0.25">
      <c r="A21" s="18">
        <v>44777</v>
      </c>
      <c r="B21" s="19">
        <v>13</v>
      </c>
      <c r="C21" s="16" t="s">
        <v>31</v>
      </c>
      <c r="D21" s="16" t="s">
        <v>70</v>
      </c>
      <c r="E21" s="20">
        <v>500</v>
      </c>
      <c r="F21" s="20">
        <v>500</v>
      </c>
    </row>
    <row r="22" spans="1:6" x14ac:dyDescent="0.25">
      <c r="A22" s="18">
        <v>44778</v>
      </c>
      <c r="B22" s="19">
        <v>6328</v>
      </c>
      <c r="C22" s="16" t="s">
        <v>55</v>
      </c>
      <c r="D22" s="16" t="s">
        <v>76</v>
      </c>
      <c r="E22" s="20">
        <v>1760.72</v>
      </c>
      <c r="F22" s="20">
        <v>1760.72</v>
      </c>
    </row>
    <row r="23" spans="1:6" x14ac:dyDescent="0.25">
      <c r="A23" s="18">
        <v>44778</v>
      </c>
      <c r="B23" s="19">
        <v>69400</v>
      </c>
      <c r="C23" s="16" t="s">
        <v>13</v>
      </c>
      <c r="D23" s="16" t="s">
        <v>75</v>
      </c>
      <c r="E23" s="20">
        <v>431.46</v>
      </c>
      <c r="F23" s="20">
        <v>431.46</v>
      </c>
    </row>
    <row r="24" spans="1:6" x14ac:dyDescent="0.25">
      <c r="A24" s="18">
        <v>44778</v>
      </c>
      <c r="B24" s="19">
        <v>663</v>
      </c>
      <c r="C24" s="16" t="s">
        <v>49</v>
      </c>
      <c r="D24" s="16" t="s">
        <v>69</v>
      </c>
      <c r="E24" s="20">
        <v>42</v>
      </c>
      <c r="F24" s="20">
        <v>42</v>
      </c>
    </row>
    <row r="25" spans="1:6" x14ac:dyDescent="0.25">
      <c r="A25" s="18">
        <v>44782</v>
      </c>
      <c r="B25" s="19">
        <v>930017</v>
      </c>
      <c r="C25" s="16" t="s">
        <v>12</v>
      </c>
      <c r="D25" s="16" t="s">
        <v>72</v>
      </c>
      <c r="E25" s="20">
        <v>23.99</v>
      </c>
      <c r="F25" s="20">
        <v>23.99</v>
      </c>
    </row>
    <row r="26" spans="1:6" x14ac:dyDescent="0.25">
      <c r="A26" s="18">
        <v>44782</v>
      </c>
      <c r="B26" s="19">
        <v>729566</v>
      </c>
      <c r="C26" s="16" t="s">
        <v>12</v>
      </c>
      <c r="D26" s="16" t="s">
        <v>72</v>
      </c>
      <c r="E26" s="20">
        <v>79.98</v>
      </c>
      <c r="F26" s="20">
        <v>79.98</v>
      </c>
    </row>
    <row r="27" spans="1:6" x14ac:dyDescent="0.25">
      <c r="A27" s="18">
        <v>44782</v>
      </c>
      <c r="B27" s="19">
        <v>369564</v>
      </c>
      <c r="C27" s="16" t="s">
        <v>12</v>
      </c>
      <c r="D27" s="16" t="s">
        <v>72</v>
      </c>
      <c r="E27" s="20">
        <v>199.95</v>
      </c>
      <c r="F27" s="20">
        <v>199.95</v>
      </c>
    </row>
    <row r="28" spans="1:6" x14ac:dyDescent="0.25">
      <c r="A28" s="18">
        <v>44782</v>
      </c>
      <c r="B28" s="19">
        <v>697557</v>
      </c>
      <c r="C28" s="16" t="s">
        <v>0</v>
      </c>
      <c r="D28" s="16" t="s">
        <v>72</v>
      </c>
      <c r="E28" s="20">
        <v>90.77</v>
      </c>
      <c r="F28" s="20">
        <v>90.77</v>
      </c>
    </row>
    <row r="29" spans="1:6" x14ac:dyDescent="0.25">
      <c r="A29" s="18">
        <v>44783</v>
      </c>
      <c r="B29" s="19">
        <v>2697</v>
      </c>
      <c r="C29" s="16" t="s">
        <v>54</v>
      </c>
      <c r="D29" s="16" t="s">
        <v>74</v>
      </c>
      <c r="E29" s="20">
        <v>534.66</v>
      </c>
      <c r="F29" s="20">
        <v>534.66</v>
      </c>
    </row>
    <row r="30" spans="1:6" x14ac:dyDescent="0.25">
      <c r="A30" s="18">
        <v>44783</v>
      </c>
      <c r="B30" s="19">
        <v>2696</v>
      </c>
      <c r="C30" s="16" t="s">
        <v>54</v>
      </c>
      <c r="D30" s="16" t="s">
        <v>73</v>
      </c>
      <c r="E30" s="20">
        <v>77.900000000000006</v>
      </c>
      <c r="F30" s="20">
        <v>77.900000000000006</v>
      </c>
    </row>
    <row r="31" spans="1:6" x14ac:dyDescent="0.25">
      <c r="A31" s="18">
        <v>44784</v>
      </c>
      <c r="B31" s="19">
        <v>84205</v>
      </c>
      <c r="C31" s="16" t="s">
        <v>50</v>
      </c>
      <c r="D31" s="16" t="s">
        <v>69</v>
      </c>
      <c r="E31" s="20">
        <v>40.1</v>
      </c>
      <c r="F31" s="20">
        <v>40.1</v>
      </c>
    </row>
    <row r="32" spans="1:6" x14ac:dyDescent="0.25">
      <c r="A32" s="18">
        <v>44784</v>
      </c>
      <c r="B32" s="19">
        <v>26990</v>
      </c>
      <c r="C32" s="16" t="s">
        <v>14</v>
      </c>
      <c r="D32" s="16" t="s">
        <v>70</v>
      </c>
      <c r="E32" s="20">
        <v>139.22999999999999</v>
      </c>
      <c r="F32" s="20">
        <v>139.22999999999999</v>
      </c>
    </row>
    <row r="33" spans="1:6" x14ac:dyDescent="0.25">
      <c r="A33" s="18">
        <v>44785</v>
      </c>
      <c r="B33" s="19">
        <v>232296</v>
      </c>
      <c r="C33" s="16" t="s">
        <v>1</v>
      </c>
      <c r="D33" s="16" t="s">
        <v>72</v>
      </c>
      <c r="E33" s="20">
        <v>140.63999999999999</v>
      </c>
      <c r="F33" s="20">
        <v>140.63999999999999</v>
      </c>
    </row>
    <row r="34" spans="1:6" x14ac:dyDescent="0.25">
      <c r="A34" s="18">
        <v>44785</v>
      </c>
      <c r="B34" s="19">
        <v>84267</v>
      </c>
      <c r="C34" s="16" t="s">
        <v>50</v>
      </c>
      <c r="D34" s="16" t="s">
        <v>69</v>
      </c>
      <c r="E34" s="20">
        <v>41.51</v>
      </c>
      <c r="F34" s="20">
        <v>41.51</v>
      </c>
    </row>
    <row r="35" spans="1:6" x14ac:dyDescent="0.25">
      <c r="A35" s="18">
        <v>44789</v>
      </c>
      <c r="B35" s="19">
        <v>2179</v>
      </c>
      <c r="C35" s="16" t="s">
        <v>47</v>
      </c>
      <c r="D35" s="16" t="s">
        <v>74</v>
      </c>
      <c r="E35" s="20">
        <v>1780.9</v>
      </c>
      <c r="F35" s="20">
        <v>1780.9</v>
      </c>
    </row>
    <row r="36" spans="1:6" x14ac:dyDescent="0.25">
      <c r="A36" s="18">
        <v>44790</v>
      </c>
      <c r="B36" s="19">
        <v>774047</v>
      </c>
      <c r="C36" s="16" t="s">
        <v>0</v>
      </c>
      <c r="D36" s="16" t="s">
        <v>72</v>
      </c>
      <c r="E36" s="20">
        <v>109.89</v>
      </c>
      <c r="F36" s="20">
        <v>109.89</v>
      </c>
    </row>
    <row r="37" spans="1:6" x14ac:dyDescent="0.25">
      <c r="A37" s="18">
        <v>44791</v>
      </c>
      <c r="B37" s="19">
        <v>1441</v>
      </c>
      <c r="C37" s="16" t="s">
        <v>71</v>
      </c>
      <c r="D37" s="16" t="s">
        <v>70</v>
      </c>
      <c r="E37" s="20">
        <v>1615</v>
      </c>
      <c r="F37" s="20">
        <v>1615</v>
      </c>
    </row>
    <row r="38" spans="1:6" x14ac:dyDescent="0.25">
      <c r="A38" s="18">
        <v>44792</v>
      </c>
      <c r="B38" s="19">
        <v>240</v>
      </c>
      <c r="C38" s="16" t="s">
        <v>56</v>
      </c>
      <c r="D38" s="16" t="s">
        <v>76</v>
      </c>
      <c r="E38" s="20">
        <v>3093.26</v>
      </c>
      <c r="F38" s="20">
        <v>3093.26</v>
      </c>
    </row>
    <row r="39" spans="1:6" x14ac:dyDescent="0.25">
      <c r="A39" s="18">
        <v>44795</v>
      </c>
      <c r="B39" s="19">
        <v>1179458</v>
      </c>
      <c r="C39" s="16" t="s">
        <v>15</v>
      </c>
      <c r="D39" s="16" t="s">
        <v>48</v>
      </c>
      <c r="E39" s="20">
        <v>253.9</v>
      </c>
      <c r="F39" s="20">
        <v>253.9</v>
      </c>
    </row>
    <row r="40" spans="1:6" x14ac:dyDescent="0.25">
      <c r="A40" s="18">
        <v>44795</v>
      </c>
      <c r="B40" s="19">
        <v>1179324</v>
      </c>
      <c r="C40" s="16" t="s">
        <v>15</v>
      </c>
      <c r="D40" s="16" t="s">
        <v>75</v>
      </c>
      <c r="E40" s="20">
        <v>203.9</v>
      </c>
      <c r="F40" s="20">
        <v>203.9</v>
      </c>
    </row>
    <row r="41" spans="1:6" x14ac:dyDescent="0.25">
      <c r="A41" s="18">
        <v>44796</v>
      </c>
      <c r="B41" s="19">
        <v>90363</v>
      </c>
      <c r="C41" s="16" t="s">
        <v>50</v>
      </c>
      <c r="D41" s="16" t="s">
        <v>69</v>
      </c>
      <c r="E41" s="20">
        <v>47.37</v>
      </c>
      <c r="F41" s="20">
        <v>47.37</v>
      </c>
    </row>
    <row r="42" spans="1:6" x14ac:dyDescent="0.25">
      <c r="A42" s="18">
        <v>44796</v>
      </c>
      <c r="B42" s="19">
        <v>391628</v>
      </c>
      <c r="C42" s="16" t="s">
        <v>0</v>
      </c>
      <c r="D42" s="16" t="s">
        <v>72</v>
      </c>
      <c r="E42" s="20">
        <v>168.86</v>
      </c>
      <c r="F42" s="20">
        <v>168.86</v>
      </c>
    </row>
    <row r="43" spans="1:6" x14ac:dyDescent="0.25">
      <c r="A43" s="18">
        <v>44798</v>
      </c>
      <c r="B43" s="19">
        <v>2184</v>
      </c>
      <c r="C43" s="16" t="s">
        <v>47</v>
      </c>
      <c r="D43" s="16" t="s">
        <v>74</v>
      </c>
      <c r="E43" s="20">
        <v>1767.88</v>
      </c>
      <c r="F43" s="20">
        <v>1767.88</v>
      </c>
    </row>
    <row r="44" spans="1:6" x14ac:dyDescent="0.25">
      <c r="A44" s="18">
        <v>44798</v>
      </c>
      <c r="B44" s="19">
        <v>3838</v>
      </c>
      <c r="C44" s="16" t="s">
        <v>2</v>
      </c>
      <c r="D44" s="16" t="s">
        <v>69</v>
      </c>
      <c r="E44" s="20">
        <v>306.13</v>
      </c>
      <c r="F44" s="20">
        <v>306.13</v>
      </c>
    </row>
    <row r="45" spans="1:6" x14ac:dyDescent="0.25">
      <c r="A45" s="18">
        <v>44799</v>
      </c>
      <c r="B45" s="19">
        <v>624</v>
      </c>
      <c r="C45" s="16" t="s">
        <v>57</v>
      </c>
      <c r="D45" s="16" t="s">
        <v>76</v>
      </c>
      <c r="E45" s="20">
        <v>2226</v>
      </c>
      <c r="F45" s="20">
        <v>2226</v>
      </c>
    </row>
    <row r="46" spans="1:6" x14ac:dyDescent="0.25">
      <c r="A46" s="18">
        <v>44802</v>
      </c>
      <c r="B46" s="19"/>
      <c r="C46" s="16" t="s">
        <v>32</v>
      </c>
      <c r="D46" s="16" t="s">
        <v>75</v>
      </c>
      <c r="E46" s="20">
        <v>7571.09</v>
      </c>
      <c r="F46" s="20">
        <v>7571.09</v>
      </c>
    </row>
    <row r="47" spans="1:6" s="14" customFormat="1" x14ac:dyDescent="0.25">
      <c r="A47" s="21">
        <v>44802</v>
      </c>
      <c r="B47" s="22">
        <v>26418</v>
      </c>
      <c r="C47" s="23" t="s">
        <v>3</v>
      </c>
      <c r="D47" s="23" t="s">
        <v>76</v>
      </c>
      <c r="E47" s="24">
        <v>770.08</v>
      </c>
      <c r="F47" s="24">
        <v>770.08</v>
      </c>
    </row>
    <row r="48" spans="1:6" x14ac:dyDescent="0.25">
      <c r="A48" s="18">
        <v>44804</v>
      </c>
      <c r="B48" s="19">
        <v>659</v>
      </c>
      <c r="C48" s="16" t="s">
        <v>4</v>
      </c>
      <c r="D48" s="16" t="s">
        <v>70</v>
      </c>
      <c r="E48" s="20">
        <v>922</v>
      </c>
      <c r="F48" s="20">
        <v>922</v>
      </c>
    </row>
    <row r="49" spans="1:6" s="14" customFormat="1" x14ac:dyDescent="0.25">
      <c r="A49" s="21">
        <v>44804</v>
      </c>
      <c r="B49" s="22">
        <v>845784</v>
      </c>
      <c r="C49" s="23" t="s">
        <v>44</v>
      </c>
      <c r="D49" s="16" t="s">
        <v>75</v>
      </c>
      <c r="E49" s="24">
        <v>7090.3</v>
      </c>
      <c r="F49" s="24">
        <v>7090.3</v>
      </c>
    </row>
    <row r="50" spans="1:6" s="14" customFormat="1" x14ac:dyDescent="0.25">
      <c r="A50" s="21">
        <v>44804</v>
      </c>
      <c r="B50" s="22"/>
      <c r="C50" s="23" t="s">
        <v>77</v>
      </c>
      <c r="D50" s="16" t="s">
        <v>84</v>
      </c>
      <c r="E50" s="24">
        <v>1675.59</v>
      </c>
      <c r="F50" s="24">
        <v>1675.59</v>
      </c>
    </row>
    <row r="51" spans="1:6" s="14" customFormat="1" x14ac:dyDescent="0.25">
      <c r="A51" s="21">
        <v>44804</v>
      </c>
      <c r="B51" s="22"/>
      <c r="C51" s="23" t="s">
        <v>20</v>
      </c>
      <c r="D51" s="16" t="s">
        <v>85</v>
      </c>
      <c r="E51" s="24">
        <v>1732.18</v>
      </c>
      <c r="F51" s="24">
        <v>1732.18</v>
      </c>
    </row>
    <row r="52" spans="1:6" s="14" customFormat="1" x14ac:dyDescent="0.25">
      <c r="A52" s="21">
        <v>44804</v>
      </c>
      <c r="B52" s="22"/>
      <c r="C52" s="23" t="s">
        <v>21</v>
      </c>
      <c r="D52" s="16" t="s">
        <v>86</v>
      </c>
      <c r="E52" s="24">
        <v>2240.8200000000002</v>
      </c>
      <c r="F52" s="24">
        <v>2240.8200000000002</v>
      </c>
    </row>
    <row r="53" spans="1:6" s="14" customFormat="1" x14ac:dyDescent="0.25">
      <c r="A53" s="21">
        <v>44804</v>
      </c>
      <c r="B53" s="22"/>
      <c r="C53" s="23" t="s">
        <v>19</v>
      </c>
      <c r="D53" s="16" t="s">
        <v>87</v>
      </c>
      <c r="E53" s="24">
        <v>3535.45</v>
      </c>
      <c r="F53" s="24">
        <v>3535.45</v>
      </c>
    </row>
    <row r="54" spans="1:6" s="14" customFormat="1" x14ac:dyDescent="0.25">
      <c r="A54" s="21">
        <v>44804</v>
      </c>
      <c r="B54" s="22"/>
      <c r="C54" s="23" t="s">
        <v>34</v>
      </c>
      <c r="D54" s="16" t="s">
        <v>88</v>
      </c>
      <c r="E54" s="24">
        <v>4092.31</v>
      </c>
      <c r="F54" s="24">
        <v>4092.31</v>
      </c>
    </row>
    <row r="55" spans="1:6" s="14" customFormat="1" x14ac:dyDescent="0.25">
      <c r="A55" s="21">
        <v>44804</v>
      </c>
      <c r="B55" s="22"/>
      <c r="C55" s="23" t="s">
        <v>38</v>
      </c>
      <c r="D55" s="16" t="s">
        <v>87</v>
      </c>
      <c r="E55" s="24">
        <v>3181.28</v>
      </c>
      <c r="F55" s="24">
        <v>3181.28</v>
      </c>
    </row>
    <row r="56" spans="1:6" s="14" customFormat="1" x14ac:dyDescent="0.25">
      <c r="A56" s="21">
        <v>44804</v>
      </c>
      <c r="B56" s="22"/>
      <c r="C56" s="23" t="s">
        <v>10</v>
      </c>
      <c r="D56" s="16" t="s">
        <v>89</v>
      </c>
      <c r="E56" s="24">
        <v>2240.0300000000002</v>
      </c>
      <c r="F56" s="24">
        <v>2240.0300000000002</v>
      </c>
    </row>
    <row r="57" spans="1:6" s="14" customFormat="1" x14ac:dyDescent="0.25">
      <c r="A57" s="21">
        <v>44804</v>
      </c>
      <c r="B57" s="22"/>
      <c r="C57" s="23" t="s">
        <v>43</v>
      </c>
      <c r="D57" s="16" t="s">
        <v>90</v>
      </c>
      <c r="E57" s="24">
        <v>2003.04</v>
      </c>
      <c r="F57" s="24">
        <v>2003.04</v>
      </c>
    </row>
    <row r="58" spans="1:6" s="14" customFormat="1" x14ac:dyDescent="0.25">
      <c r="A58" s="21">
        <v>44804</v>
      </c>
      <c r="B58" s="22"/>
      <c r="C58" s="23" t="s">
        <v>78</v>
      </c>
      <c r="D58" s="16" t="s">
        <v>87</v>
      </c>
      <c r="E58" s="24">
        <v>2774.21</v>
      </c>
      <c r="F58" s="24">
        <v>2774.21</v>
      </c>
    </row>
    <row r="59" spans="1:6" s="14" customFormat="1" x14ac:dyDescent="0.25">
      <c r="A59" s="21">
        <v>44804</v>
      </c>
      <c r="B59" s="22"/>
      <c r="C59" s="23" t="s">
        <v>28</v>
      </c>
      <c r="D59" s="16" t="s">
        <v>87</v>
      </c>
      <c r="E59" s="24">
        <v>2875.52</v>
      </c>
      <c r="F59" s="24">
        <v>2875.52</v>
      </c>
    </row>
    <row r="60" spans="1:6" s="14" customFormat="1" x14ac:dyDescent="0.25">
      <c r="A60" s="21">
        <v>44804</v>
      </c>
      <c r="B60" s="22"/>
      <c r="C60" s="23" t="s">
        <v>79</v>
      </c>
      <c r="D60" s="16" t="s">
        <v>91</v>
      </c>
      <c r="E60" s="24">
        <v>5035.0600000000004</v>
      </c>
      <c r="F60" s="24">
        <v>5035.0600000000004</v>
      </c>
    </row>
    <row r="61" spans="1:6" s="14" customFormat="1" x14ac:dyDescent="0.25">
      <c r="A61" s="21">
        <v>44804</v>
      </c>
      <c r="B61" s="22"/>
      <c r="C61" s="23" t="s">
        <v>16</v>
      </c>
      <c r="D61" s="16" t="s">
        <v>92</v>
      </c>
      <c r="E61" s="24">
        <v>2176.29</v>
      </c>
      <c r="F61" s="24">
        <v>2176.29</v>
      </c>
    </row>
    <row r="62" spans="1:6" s="14" customFormat="1" x14ac:dyDescent="0.25">
      <c r="A62" s="21">
        <v>44804</v>
      </c>
      <c r="B62" s="22"/>
      <c r="C62" s="23" t="s">
        <v>39</v>
      </c>
      <c r="D62" s="16" t="s">
        <v>89</v>
      </c>
      <c r="E62" s="24">
        <v>2305.77</v>
      </c>
      <c r="F62" s="24">
        <v>2305.77</v>
      </c>
    </row>
    <row r="63" spans="1:6" s="14" customFormat="1" x14ac:dyDescent="0.25">
      <c r="A63" s="21">
        <v>44804</v>
      </c>
      <c r="B63" s="22"/>
      <c r="C63" s="23" t="s">
        <v>53</v>
      </c>
      <c r="D63" s="16" t="s">
        <v>87</v>
      </c>
      <c r="E63" s="24">
        <v>1188.52</v>
      </c>
      <c r="F63" s="24">
        <v>1188.52</v>
      </c>
    </row>
    <row r="64" spans="1:6" s="14" customFormat="1" x14ac:dyDescent="0.25">
      <c r="A64" s="21">
        <v>44804</v>
      </c>
      <c r="B64" s="22"/>
      <c r="C64" s="23" t="s">
        <v>18</v>
      </c>
      <c r="D64" s="16" t="s">
        <v>89</v>
      </c>
      <c r="E64" s="24">
        <v>1984.16</v>
      </c>
      <c r="F64" s="24">
        <v>1984.16</v>
      </c>
    </row>
    <row r="65" spans="1:6" s="14" customFormat="1" x14ac:dyDescent="0.25">
      <c r="A65" s="21">
        <v>44804</v>
      </c>
      <c r="B65" s="22"/>
      <c r="C65" s="23" t="s">
        <v>37</v>
      </c>
      <c r="D65" s="16" t="s">
        <v>93</v>
      </c>
      <c r="E65" s="24">
        <v>2483.5</v>
      </c>
      <c r="F65" s="24">
        <v>2483.5</v>
      </c>
    </row>
    <row r="66" spans="1:6" s="14" customFormat="1" x14ac:dyDescent="0.25">
      <c r="A66" s="21">
        <v>44804</v>
      </c>
      <c r="B66" s="22"/>
      <c r="C66" s="23" t="s">
        <v>27</v>
      </c>
      <c r="D66" s="16" t="s">
        <v>85</v>
      </c>
      <c r="E66" s="24">
        <v>2130.41</v>
      </c>
      <c r="F66" s="24">
        <v>2130.41</v>
      </c>
    </row>
    <row r="67" spans="1:6" s="14" customFormat="1" x14ac:dyDescent="0.25">
      <c r="A67" s="21">
        <v>44804</v>
      </c>
      <c r="B67" s="22"/>
      <c r="C67" s="23" t="s">
        <v>22</v>
      </c>
      <c r="D67" s="16" t="s">
        <v>87</v>
      </c>
      <c r="E67" s="24">
        <v>2936.96</v>
      </c>
      <c r="F67" s="24">
        <v>2936.96</v>
      </c>
    </row>
    <row r="68" spans="1:6" s="14" customFormat="1" x14ac:dyDescent="0.25">
      <c r="A68" s="21">
        <v>44804</v>
      </c>
      <c r="B68" s="22"/>
      <c r="C68" s="23" t="s">
        <v>80</v>
      </c>
      <c r="D68" s="16" t="s">
        <v>89</v>
      </c>
      <c r="E68" s="24">
        <v>2218.94</v>
      </c>
      <c r="F68" s="24">
        <v>2218.94</v>
      </c>
    </row>
    <row r="69" spans="1:6" s="14" customFormat="1" x14ac:dyDescent="0.25">
      <c r="A69" s="21">
        <v>44804</v>
      </c>
      <c r="B69" s="22"/>
      <c r="C69" s="23" t="s">
        <v>25</v>
      </c>
      <c r="D69" s="16" t="s">
        <v>89</v>
      </c>
      <c r="E69" s="24">
        <v>2712.2</v>
      </c>
      <c r="F69" s="24">
        <v>2712.2</v>
      </c>
    </row>
    <row r="70" spans="1:6" s="14" customFormat="1" x14ac:dyDescent="0.25">
      <c r="A70" s="21">
        <v>44804</v>
      </c>
      <c r="B70" s="22"/>
      <c r="C70" s="23" t="s">
        <v>24</v>
      </c>
      <c r="D70" s="16" t="s">
        <v>93</v>
      </c>
      <c r="E70" s="24">
        <v>2483.6799999999998</v>
      </c>
      <c r="F70" s="24">
        <v>2483.6799999999998</v>
      </c>
    </row>
    <row r="71" spans="1:6" s="14" customFormat="1" x14ac:dyDescent="0.25">
      <c r="A71" s="21">
        <v>44804</v>
      </c>
      <c r="B71" s="22"/>
      <c r="C71" s="23" t="s">
        <v>29</v>
      </c>
      <c r="D71" s="16" t="s">
        <v>94</v>
      </c>
      <c r="E71" s="24">
        <v>3644.78</v>
      </c>
      <c r="F71" s="24">
        <v>3644.78</v>
      </c>
    </row>
    <row r="72" spans="1:6" s="14" customFormat="1" x14ac:dyDescent="0.25">
      <c r="A72" s="21">
        <v>44804</v>
      </c>
      <c r="B72" s="22"/>
      <c r="C72" s="23" t="s">
        <v>17</v>
      </c>
      <c r="D72" s="16" t="s">
        <v>95</v>
      </c>
      <c r="E72" s="24">
        <v>6837.29</v>
      </c>
      <c r="F72" s="24">
        <v>6837.29</v>
      </c>
    </row>
    <row r="73" spans="1:6" s="14" customFormat="1" x14ac:dyDescent="0.25">
      <c r="A73" s="21">
        <v>44804</v>
      </c>
      <c r="B73" s="22"/>
      <c r="C73" s="23" t="s">
        <v>40</v>
      </c>
      <c r="D73" s="16" t="s">
        <v>96</v>
      </c>
      <c r="E73" s="24">
        <v>2715.94</v>
      </c>
      <c r="F73" s="24">
        <v>2715.94</v>
      </c>
    </row>
    <row r="74" spans="1:6" s="14" customFormat="1" x14ac:dyDescent="0.25">
      <c r="A74" s="21">
        <v>44804</v>
      </c>
      <c r="B74" s="22"/>
      <c r="C74" s="23" t="s">
        <v>81</v>
      </c>
      <c r="D74" s="16" t="s">
        <v>97</v>
      </c>
      <c r="E74" s="24">
        <v>3438.4</v>
      </c>
      <c r="F74" s="24">
        <v>3438.4</v>
      </c>
    </row>
    <row r="75" spans="1:6" s="14" customFormat="1" x14ac:dyDescent="0.25">
      <c r="A75" s="21">
        <v>44804</v>
      </c>
      <c r="B75" s="22"/>
      <c r="C75" s="23" t="s">
        <v>23</v>
      </c>
      <c r="D75" s="16" t="s">
        <v>89</v>
      </c>
      <c r="E75" s="24">
        <v>2878.35</v>
      </c>
      <c r="F75" s="24">
        <v>2300</v>
      </c>
    </row>
    <row r="76" spans="1:6" s="14" customFormat="1" x14ac:dyDescent="0.25">
      <c r="A76" s="21">
        <v>44804</v>
      </c>
      <c r="B76" s="22"/>
      <c r="C76" s="23" t="s">
        <v>41</v>
      </c>
      <c r="D76" s="16" t="s">
        <v>98</v>
      </c>
      <c r="E76" s="24">
        <v>5239.01</v>
      </c>
      <c r="F76" s="24">
        <v>5239.01</v>
      </c>
    </row>
    <row r="77" spans="1:6" s="14" customFormat="1" x14ac:dyDescent="0.25">
      <c r="A77" s="21">
        <v>44804</v>
      </c>
      <c r="B77" s="22"/>
      <c r="C77" s="23" t="s">
        <v>30</v>
      </c>
      <c r="D77" s="16" t="s">
        <v>89</v>
      </c>
      <c r="E77" s="24">
        <v>2559.25</v>
      </c>
      <c r="F77" s="24">
        <v>2559.25</v>
      </c>
    </row>
    <row r="78" spans="1:6" s="14" customFormat="1" x14ac:dyDescent="0.25">
      <c r="A78" s="21">
        <v>44804</v>
      </c>
      <c r="B78" s="22"/>
      <c r="C78" s="23" t="s">
        <v>42</v>
      </c>
      <c r="D78" s="16" t="s">
        <v>99</v>
      </c>
      <c r="E78" s="24">
        <v>2093.02</v>
      </c>
      <c r="F78" s="24">
        <v>2093.02</v>
      </c>
    </row>
    <row r="79" spans="1:6" s="14" customFormat="1" x14ac:dyDescent="0.25">
      <c r="A79" s="21">
        <v>44804</v>
      </c>
      <c r="B79" s="22"/>
      <c r="C79" s="23" t="s">
        <v>26</v>
      </c>
      <c r="D79" s="16" t="s">
        <v>100</v>
      </c>
      <c r="E79" s="24">
        <v>2451.8200000000002</v>
      </c>
      <c r="F79" s="24">
        <v>2451.8200000000002</v>
      </c>
    </row>
    <row r="80" spans="1:6" s="14" customFormat="1" x14ac:dyDescent="0.25">
      <c r="A80" s="21">
        <v>44804</v>
      </c>
      <c r="B80" s="22"/>
      <c r="C80" s="23" t="s">
        <v>36</v>
      </c>
      <c r="D80" s="16" t="s">
        <v>89</v>
      </c>
      <c r="E80" s="24">
        <v>2002.47</v>
      </c>
      <c r="F80" s="24">
        <v>2002.47</v>
      </c>
    </row>
    <row r="81" spans="1:6" s="14" customFormat="1" x14ac:dyDescent="0.25">
      <c r="A81" s="21">
        <v>44804</v>
      </c>
      <c r="B81" s="22"/>
      <c r="C81" s="23" t="s">
        <v>35</v>
      </c>
      <c r="D81" s="16" t="s">
        <v>101</v>
      </c>
      <c r="E81" s="24">
        <v>2525.2199999999998</v>
      </c>
      <c r="F81" s="24">
        <v>2525.2199999999998</v>
      </c>
    </row>
    <row r="82" spans="1:6" s="14" customFormat="1" x14ac:dyDescent="0.25">
      <c r="A82" s="21">
        <v>44804</v>
      </c>
      <c r="B82" s="22"/>
      <c r="C82" s="23" t="s">
        <v>82</v>
      </c>
      <c r="D82" s="16" t="s">
        <v>102</v>
      </c>
      <c r="E82" s="24">
        <v>2463.0700000000002</v>
      </c>
      <c r="F82" s="24">
        <v>2463.0700000000002</v>
      </c>
    </row>
    <row r="83" spans="1:6" s="14" customFormat="1" x14ac:dyDescent="0.25">
      <c r="A83" s="21">
        <v>44804</v>
      </c>
      <c r="B83" s="22"/>
      <c r="C83" s="23" t="s">
        <v>83</v>
      </c>
      <c r="D83" s="16" t="s">
        <v>89</v>
      </c>
      <c r="E83" s="24">
        <v>2322.2199999999998</v>
      </c>
      <c r="F83" s="24">
        <v>2322.2199999999998</v>
      </c>
    </row>
    <row r="84" spans="1:6" s="14" customFormat="1" x14ac:dyDescent="0.25">
      <c r="A84" s="21">
        <v>44804</v>
      </c>
      <c r="B84" s="22"/>
      <c r="C84" s="23" t="s">
        <v>33</v>
      </c>
      <c r="D84" s="16" t="s">
        <v>102</v>
      </c>
      <c r="E84" s="24">
        <v>1013.99</v>
      </c>
      <c r="F84" s="24">
        <v>1013.99</v>
      </c>
    </row>
    <row r="85" spans="1:6" x14ac:dyDescent="0.25">
      <c r="A85" s="18"/>
      <c r="B85" s="19"/>
      <c r="C85" s="16"/>
      <c r="D85" s="16"/>
      <c r="E85" s="20">
        <f>SUM(E5:E84)</f>
        <v>140511.65</v>
      </c>
      <c r="F85" s="20">
        <f>SUM(F5:F84)</f>
        <v>139933.29999999999</v>
      </c>
    </row>
    <row r="86" spans="1:6" x14ac:dyDescent="0.25">
      <c r="A86" s="26" t="s">
        <v>103</v>
      </c>
      <c r="B86" s="27"/>
      <c r="C86" s="28"/>
      <c r="D86" s="29">
        <f>COUNT(A5:A84)</f>
        <v>80</v>
      </c>
    </row>
    <row r="87" spans="1:6" x14ac:dyDescent="0.25">
      <c r="A87" s="30" t="s">
        <v>104</v>
      </c>
      <c r="B87" s="27"/>
      <c r="C87" s="28"/>
      <c r="D87" s="31">
        <f>E85</f>
        <v>140511.65</v>
      </c>
    </row>
    <row r="88" spans="1:6" x14ac:dyDescent="0.25">
      <c r="A88" s="30" t="s">
        <v>105</v>
      </c>
      <c r="B88" s="27"/>
      <c r="C88" s="28"/>
      <c r="D88" s="31">
        <f>F85</f>
        <v>139933.29999999999</v>
      </c>
    </row>
    <row r="89" spans="1:6" x14ac:dyDescent="0.25">
      <c r="A89" s="28"/>
      <c r="B89" s="27"/>
      <c r="C89" s="28"/>
      <c r="D89" s="28"/>
    </row>
    <row r="90" spans="1:6" x14ac:dyDescent="0.25">
      <c r="A90" s="32" t="s">
        <v>106</v>
      </c>
      <c r="B90" s="33"/>
      <c r="C90" s="34"/>
      <c r="D90" s="35"/>
      <c r="E90"/>
      <c r="F90"/>
    </row>
    <row r="91" spans="1:6" x14ac:dyDescent="0.25">
      <c r="A91" s="32" t="s">
        <v>107</v>
      </c>
      <c r="B91" s="33"/>
      <c r="C91" s="34"/>
      <c r="D91" s="35"/>
      <c r="E91"/>
      <c r="F91"/>
    </row>
    <row r="92" spans="1:6" x14ac:dyDescent="0.25">
      <c r="A92" s="32" t="s">
        <v>108</v>
      </c>
      <c r="B92" s="33"/>
      <c r="C92" s="34"/>
      <c r="D92" s="35"/>
      <c r="E92"/>
      <c r="F92"/>
    </row>
    <row r="93" spans="1:6" x14ac:dyDescent="0.25">
      <c r="A93" s="32"/>
      <c r="B93" s="33"/>
      <c r="C93" s="34"/>
      <c r="D93" s="35"/>
      <c r="E93"/>
      <c r="F93"/>
    </row>
    <row r="94" spans="1:6" x14ac:dyDescent="0.25">
      <c r="A94" s="36" t="s">
        <v>115</v>
      </c>
      <c r="B94" s="37"/>
      <c r="C94" s="38"/>
      <c r="D94" s="38"/>
      <c r="E94"/>
      <c r="F94"/>
    </row>
    <row r="95" spans="1:6" x14ac:dyDescent="0.25">
      <c r="A95" s="36"/>
      <c r="B95" s="37"/>
      <c r="C95" s="38"/>
      <c r="D95" s="38"/>
      <c r="E95"/>
      <c r="F95"/>
    </row>
    <row r="96" spans="1:6" x14ac:dyDescent="0.25">
      <c r="A96" s="36"/>
      <c r="B96" s="37"/>
      <c r="C96" s="38"/>
      <c r="D96" s="38"/>
      <c r="E96"/>
      <c r="F96"/>
    </row>
    <row r="97" spans="1:6" x14ac:dyDescent="0.25">
      <c r="A97" s="36"/>
      <c r="B97" s="37"/>
      <c r="C97" s="38"/>
      <c r="D97" s="38"/>
      <c r="E97"/>
      <c r="F97"/>
    </row>
    <row r="98" spans="1:6" x14ac:dyDescent="0.25">
      <c r="A98" s="36"/>
      <c r="B98" s="37"/>
      <c r="C98" s="38"/>
      <c r="D98" s="38"/>
      <c r="E98"/>
      <c r="F98"/>
    </row>
    <row r="99" spans="1:6" x14ac:dyDescent="0.25">
      <c r="A99" s="39"/>
      <c r="B99" s="40" t="s">
        <v>109</v>
      </c>
      <c r="C99" s="41"/>
      <c r="D99" s="42" t="s">
        <v>110</v>
      </c>
      <c r="E99"/>
      <c r="F99" s="43"/>
    </row>
    <row r="100" spans="1:6" x14ac:dyDescent="0.25">
      <c r="A100" s="38"/>
      <c r="B100" s="44" t="s">
        <v>111</v>
      </c>
      <c r="C100" s="41"/>
      <c r="D100" s="45" t="s">
        <v>112</v>
      </c>
      <c r="E100"/>
      <c r="F100" s="43"/>
    </row>
    <row r="101" spans="1:6" x14ac:dyDescent="0.25">
      <c r="B101" s="44" t="s">
        <v>113</v>
      </c>
      <c r="D101" s="45" t="s">
        <v>114</v>
      </c>
      <c r="E101"/>
      <c r="F101" s="43"/>
    </row>
    <row r="102" spans="1:6" s="14" customFormat="1" x14ac:dyDescent="0.25">
      <c r="A102" s="12"/>
      <c r="B102" s="13"/>
      <c r="D102" s="17"/>
      <c r="E102" s="15"/>
      <c r="F102" s="15"/>
    </row>
    <row r="103" spans="1:6" s="14" customFormat="1" x14ac:dyDescent="0.25">
      <c r="A103" s="12"/>
      <c r="B103" s="13"/>
      <c r="D103" s="17"/>
      <c r="E103" s="15"/>
      <c r="F103" s="15"/>
    </row>
    <row r="104" spans="1:6" s="14" customFormat="1" x14ac:dyDescent="0.25">
      <c r="A104" s="12"/>
      <c r="B104" s="13"/>
      <c r="D104" s="17"/>
      <c r="E104" s="15"/>
      <c r="F104" s="15"/>
    </row>
    <row r="105" spans="1:6" s="14" customFormat="1" x14ac:dyDescent="0.25">
      <c r="A105" s="12"/>
      <c r="B105" s="13"/>
      <c r="D105" s="17"/>
      <c r="E105" s="15"/>
      <c r="F105" s="15"/>
    </row>
    <row r="106" spans="1:6" s="14" customFormat="1" x14ac:dyDescent="0.25">
      <c r="A106" s="12"/>
      <c r="B106" s="13"/>
      <c r="D106" s="17"/>
      <c r="E106" s="15"/>
      <c r="F106" s="15"/>
    </row>
    <row r="107" spans="1:6" s="14" customFormat="1" x14ac:dyDescent="0.25">
      <c r="A107" s="12"/>
      <c r="B107" s="13"/>
      <c r="D107" s="17"/>
      <c r="E107" s="15"/>
      <c r="F107" s="15"/>
    </row>
    <row r="108" spans="1:6" s="14" customFormat="1" x14ac:dyDescent="0.25">
      <c r="A108" s="12"/>
      <c r="B108" s="13"/>
      <c r="D108" s="17"/>
      <c r="E108" s="15"/>
      <c r="F108" s="15"/>
    </row>
    <row r="109" spans="1:6" s="14" customFormat="1" x14ac:dyDescent="0.25">
      <c r="A109" s="12"/>
      <c r="B109" s="13"/>
      <c r="D109" s="17"/>
      <c r="E109" s="15"/>
      <c r="F109" s="15"/>
    </row>
    <row r="110" spans="1:6" s="14" customFormat="1" x14ac:dyDescent="0.25">
      <c r="A110" s="12"/>
      <c r="B110" s="13"/>
      <c r="D110" s="17"/>
      <c r="E110" s="15"/>
      <c r="F110" s="15"/>
    </row>
    <row r="111" spans="1:6" s="14" customFormat="1" x14ac:dyDescent="0.25">
      <c r="A111" s="12"/>
      <c r="B111" s="13"/>
      <c r="D111" s="17"/>
      <c r="E111" s="15"/>
      <c r="F111" s="15"/>
    </row>
    <row r="112" spans="1:6" s="14" customFormat="1" x14ac:dyDescent="0.25">
      <c r="A112" s="12"/>
      <c r="B112" s="13"/>
      <c r="D112" s="17"/>
      <c r="E112" s="15"/>
      <c r="F112" s="15"/>
    </row>
    <row r="113" spans="1:6" s="14" customFormat="1" x14ac:dyDescent="0.25">
      <c r="A113" s="12"/>
      <c r="B113" s="13"/>
      <c r="D113" s="17"/>
      <c r="E113" s="15"/>
      <c r="F113" s="15"/>
    </row>
    <row r="114" spans="1:6" s="14" customFormat="1" x14ac:dyDescent="0.25">
      <c r="A114" s="12"/>
      <c r="B114" s="13"/>
      <c r="D114" s="17"/>
      <c r="E114" s="15"/>
      <c r="F114" s="15"/>
    </row>
    <row r="115" spans="1:6" s="14" customFormat="1" x14ac:dyDescent="0.25">
      <c r="A115" s="12"/>
      <c r="B115" s="13"/>
      <c r="D115" s="17"/>
      <c r="E115" s="15"/>
      <c r="F115" s="15"/>
    </row>
    <row r="116" spans="1:6" s="14" customFormat="1" x14ac:dyDescent="0.25">
      <c r="A116" s="12"/>
      <c r="B116" s="13"/>
      <c r="D116" s="17"/>
      <c r="E116" s="15"/>
      <c r="F116" s="15"/>
    </row>
    <row r="117" spans="1:6" s="14" customFormat="1" x14ac:dyDescent="0.25">
      <c r="A117" s="12"/>
      <c r="B117" s="13"/>
      <c r="D117" s="17"/>
      <c r="E117" s="15"/>
      <c r="F117" s="15"/>
    </row>
    <row r="118" spans="1:6" s="14" customFormat="1" x14ac:dyDescent="0.25">
      <c r="A118" s="12"/>
      <c r="B118" s="13"/>
      <c r="D118" s="17"/>
      <c r="E118" s="15"/>
      <c r="F118" s="15"/>
    </row>
    <row r="119" spans="1:6" s="14" customFormat="1" x14ac:dyDescent="0.25">
      <c r="A119" s="12"/>
      <c r="B119" s="13"/>
      <c r="D119" s="17"/>
      <c r="E119" s="15"/>
      <c r="F119" s="15"/>
    </row>
    <row r="120" spans="1:6" s="14" customFormat="1" x14ac:dyDescent="0.25">
      <c r="A120" s="12"/>
      <c r="B120" s="13"/>
      <c r="D120" s="17"/>
      <c r="E120" s="15"/>
      <c r="F120" s="15"/>
    </row>
    <row r="121" spans="1:6" s="14" customFormat="1" x14ac:dyDescent="0.25">
      <c r="A121" s="12"/>
      <c r="B121" s="13"/>
      <c r="D121" s="17"/>
      <c r="E121" s="15"/>
      <c r="F121" s="15"/>
    </row>
    <row r="122" spans="1:6" s="14" customFormat="1" x14ac:dyDescent="0.25">
      <c r="A122" s="12"/>
      <c r="B122" s="13"/>
      <c r="D122" s="17"/>
      <c r="E122" s="15"/>
      <c r="F122" s="15"/>
    </row>
    <row r="123" spans="1:6" s="14" customFormat="1" x14ac:dyDescent="0.25">
      <c r="A123" s="12"/>
      <c r="B123" s="13"/>
      <c r="D123" s="17"/>
      <c r="E123" s="15"/>
      <c r="F123" s="15"/>
    </row>
    <row r="124" spans="1:6" s="14" customFormat="1" x14ac:dyDescent="0.25">
      <c r="A124" s="12"/>
      <c r="B124" s="13"/>
      <c r="D124" s="17"/>
      <c r="E124" s="15"/>
      <c r="F124" s="15"/>
    </row>
    <row r="125" spans="1:6" s="14" customFormat="1" x14ac:dyDescent="0.25">
      <c r="A125" s="12"/>
      <c r="B125" s="13"/>
      <c r="D125" s="17"/>
      <c r="E125" s="15"/>
      <c r="F125" s="15"/>
    </row>
    <row r="126" spans="1:6" s="14" customFormat="1" x14ac:dyDescent="0.25">
      <c r="A126" s="12"/>
      <c r="B126" s="13"/>
      <c r="D126" s="17"/>
      <c r="E126" s="15"/>
      <c r="F126" s="15"/>
    </row>
    <row r="127" spans="1:6" s="14" customFormat="1" x14ac:dyDescent="0.25">
      <c r="A127" s="12"/>
      <c r="B127" s="13"/>
      <c r="D127" s="17"/>
      <c r="E127" s="15"/>
      <c r="F127" s="15"/>
    </row>
    <row r="128" spans="1:6" s="14" customFormat="1" x14ac:dyDescent="0.25">
      <c r="A128" s="12"/>
      <c r="B128" s="13"/>
      <c r="D128" s="17"/>
      <c r="E128" s="15"/>
      <c r="F128" s="15"/>
    </row>
    <row r="129" spans="1:6" s="14" customFormat="1" x14ac:dyDescent="0.25">
      <c r="A129" s="12"/>
      <c r="B129" s="13"/>
      <c r="D129" s="17"/>
      <c r="E129" s="15"/>
      <c r="F129" s="15"/>
    </row>
    <row r="130" spans="1:6" s="14" customFormat="1" x14ac:dyDescent="0.25">
      <c r="A130" s="12"/>
      <c r="B130" s="13"/>
      <c r="D130" s="17"/>
      <c r="E130" s="15"/>
      <c r="F130" s="15"/>
    </row>
    <row r="131" spans="1:6" s="14" customFormat="1" x14ac:dyDescent="0.25">
      <c r="A131" s="12"/>
      <c r="B131" s="13"/>
      <c r="D131" s="17"/>
      <c r="E131" s="15"/>
      <c r="F131" s="15"/>
    </row>
    <row r="132" spans="1:6" s="14" customFormat="1" x14ac:dyDescent="0.25">
      <c r="A132" s="12"/>
      <c r="B132" s="13"/>
      <c r="D132" s="17"/>
      <c r="E132" s="15"/>
      <c r="F132" s="15"/>
    </row>
    <row r="133" spans="1:6" s="14" customFormat="1" x14ac:dyDescent="0.25">
      <c r="A133" s="12"/>
      <c r="B133" s="13"/>
      <c r="D133" s="17"/>
      <c r="E133" s="15"/>
      <c r="F133" s="15"/>
    </row>
    <row r="134" spans="1:6" s="14" customFormat="1" x14ac:dyDescent="0.25">
      <c r="A134" s="12"/>
      <c r="B134" s="13"/>
      <c r="D134" s="17"/>
      <c r="E134" s="15"/>
      <c r="F134" s="15"/>
    </row>
    <row r="135" spans="1:6" s="14" customFormat="1" x14ac:dyDescent="0.25">
      <c r="A135" s="12"/>
      <c r="B135" s="13"/>
      <c r="D135" s="17"/>
      <c r="E135" s="15"/>
      <c r="F135" s="15"/>
    </row>
    <row r="136" spans="1:6" s="14" customFormat="1" x14ac:dyDescent="0.25">
      <c r="A136" s="12"/>
      <c r="B136" s="13"/>
      <c r="D136" s="17"/>
      <c r="E136" s="15"/>
      <c r="F136" s="15"/>
    </row>
    <row r="137" spans="1:6" s="14" customFormat="1" x14ac:dyDescent="0.25">
      <c r="A137" s="12"/>
      <c r="B137" s="13"/>
      <c r="D137" s="17"/>
      <c r="E137" s="15"/>
      <c r="F137" s="15"/>
    </row>
    <row r="138" spans="1:6" s="14" customFormat="1" x14ac:dyDescent="0.25">
      <c r="A138" s="12"/>
      <c r="B138" s="13"/>
      <c r="D138" s="17"/>
      <c r="E138" s="15"/>
      <c r="F138" s="15"/>
    </row>
    <row r="139" spans="1:6" s="14" customFormat="1" x14ac:dyDescent="0.25">
      <c r="A139" s="12"/>
      <c r="B139" s="13"/>
      <c r="D139" s="17"/>
      <c r="E139" s="15"/>
      <c r="F139" s="15"/>
    </row>
    <row r="140" spans="1:6" s="14" customFormat="1" x14ac:dyDescent="0.25">
      <c r="A140" s="12"/>
      <c r="B140" s="13"/>
      <c r="D140" s="17"/>
      <c r="E140" s="15"/>
      <c r="F140" s="15"/>
    </row>
    <row r="141" spans="1:6" s="14" customFormat="1" x14ac:dyDescent="0.25">
      <c r="A141" s="12"/>
      <c r="B141" s="13"/>
      <c r="D141" s="17"/>
      <c r="E141" s="15"/>
      <c r="F141" s="15"/>
    </row>
    <row r="142" spans="1:6" s="14" customFormat="1" x14ac:dyDescent="0.25">
      <c r="A142" s="12"/>
      <c r="B142" s="13"/>
      <c r="D142" s="17"/>
      <c r="E142" s="15"/>
      <c r="F142" s="15"/>
    </row>
    <row r="143" spans="1:6" s="14" customFormat="1" x14ac:dyDescent="0.25">
      <c r="A143" s="12"/>
      <c r="B143" s="13"/>
      <c r="D143" s="17"/>
      <c r="E143" s="15"/>
      <c r="F143" s="15"/>
    </row>
    <row r="144" spans="1:6" s="14" customFormat="1" x14ac:dyDescent="0.25">
      <c r="A144" s="12"/>
      <c r="B144" s="13"/>
      <c r="D144" s="17"/>
      <c r="E144" s="15"/>
      <c r="F144" s="15"/>
    </row>
    <row r="145" spans="1:6" s="14" customFormat="1" x14ac:dyDescent="0.25">
      <c r="A145" s="12"/>
      <c r="B145" s="13"/>
      <c r="D145" s="17"/>
      <c r="E145" s="15"/>
      <c r="F145" s="15"/>
    </row>
    <row r="146" spans="1:6" s="14" customFormat="1" x14ac:dyDescent="0.25">
      <c r="A146" s="12"/>
      <c r="B146" s="13"/>
      <c r="D146" s="17"/>
      <c r="E146" s="15"/>
      <c r="F146" s="15"/>
    </row>
    <row r="147" spans="1:6" s="14" customFormat="1" x14ac:dyDescent="0.25">
      <c r="A147" s="12"/>
      <c r="B147" s="13"/>
      <c r="D147" s="17"/>
      <c r="E147" s="15"/>
      <c r="F147" s="15"/>
    </row>
    <row r="148" spans="1:6" x14ac:dyDescent="0.25">
      <c r="A148" s="1"/>
    </row>
    <row r="149" spans="1:6" x14ac:dyDescent="0.25">
      <c r="A149" s="1"/>
    </row>
    <row r="150" spans="1:6" x14ac:dyDescent="0.25">
      <c r="A150" s="1"/>
    </row>
    <row r="151" spans="1:6" x14ac:dyDescent="0.25">
      <c r="A151" s="1"/>
    </row>
    <row r="152" spans="1:6" x14ac:dyDescent="0.25">
      <c r="A152" s="1"/>
    </row>
    <row r="153" spans="1:6" x14ac:dyDescent="0.25">
      <c r="A153" s="1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10 Municipal</vt:lpstr>
      <vt:lpstr>Anexo III</vt:lpstr>
      <vt:lpstr>Anexo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</dc:creator>
  <cp:lastModifiedBy>Gilberto</cp:lastModifiedBy>
  <cp:lastPrinted>2022-09-06T14:42:02Z</cp:lastPrinted>
  <dcterms:created xsi:type="dcterms:W3CDTF">2022-09-01T10:44:37Z</dcterms:created>
  <dcterms:modified xsi:type="dcterms:W3CDTF">2022-09-06T14:43:12Z</dcterms:modified>
</cp:coreProperties>
</file>