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 Nazare\Casa de Nazaré\Tribunal\Transparência\Prestação de Contas\2022\03\"/>
    </mc:Choice>
  </mc:AlternateContent>
  <bookViews>
    <workbookView xWindow="285" yWindow="75" windowWidth="9540" windowHeight="7155" activeTab="2"/>
  </bookViews>
  <sheets>
    <sheet name="Anexo 10 Municipal" sheetId="4" r:id="rId1"/>
    <sheet name="Anexo III " sheetId="7" r:id="rId2"/>
    <sheet name="Anexo II " sheetId="6" r:id="rId3"/>
  </sheets>
  <calcPr calcId="162913"/>
</workbook>
</file>

<file path=xl/calcChain.xml><?xml version="1.0" encoding="utf-8"?>
<calcChain xmlns="http://schemas.openxmlformats.org/spreadsheetml/2006/main">
  <c r="C104" i="7" l="1"/>
  <c r="E15" i="7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73" i="7" s="1"/>
  <c r="E74" i="7" s="1"/>
  <c r="E75" i="7" s="1"/>
  <c r="E76" i="7" s="1"/>
  <c r="E77" i="7" s="1"/>
  <c r="E78" i="7" s="1"/>
  <c r="E79" i="7" s="1"/>
  <c r="E80" i="7" s="1"/>
  <c r="D92" i="6" l="1"/>
  <c r="F91" i="6"/>
  <c r="D94" i="6" s="1"/>
  <c r="E91" i="6"/>
  <c r="D93" i="6" s="1"/>
  <c r="J88" i="4" l="1"/>
  <c r="E88" i="4"/>
  <c r="G87" i="4"/>
  <c r="I87" i="4" s="1"/>
  <c r="G86" i="4"/>
  <c r="I86" i="4" s="1"/>
  <c r="G85" i="4"/>
  <c r="I85" i="4" s="1"/>
  <c r="G84" i="4"/>
  <c r="I84" i="4" s="1"/>
  <c r="C88" i="4"/>
  <c r="G83" i="4"/>
  <c r="I83" i="4" s="1"/>
  <c r="G82" i="4"/>
  <c r="I82" i="4" s="1"/>
  <c r="A80" i="4"/>
  <c r="I36" i="4"/>
  <c r="I39" i="4" s="1"/>
  <c r="G88" i="4" l="1"/>
  <c r="I88" i="4"/>
  <c r="H99" i="4" s="1"/>
  <c r="H100" i="4" s="1"/>
  <c r="H102" i="4" s="1"/>
  <c r="I41" i="4"/>
  <c r="H98" i="4" s="1"/>
</calcChain>
</file>

<file path=xl/sharedStrings.xml><?xml version="1.0" encoding="utf-8"?>
<sst xmlns="http://schemas.openxmlformats.org/spreadsheetml/2006/main" count="404" uniqueCount="267">
  <si>
    <t>Crislene Lucia Bernabé da Silva</t>
  </si>
  <si>
    <t>Marcio Luciano de Melo</t>
  </si>
  <si>
    <t>Luzete da Conceição Nascimento</t>
  </si>
  <si>
    <t>Simone Alves do Nascimento</t>
  </si>
  <si>
    <t>Marcos Romão Dias</t>
  </si>
  <si>
    <t>Marina de Souza</t>
  </si>
  <si>
    <t>Daniel Coimbra</t>
  </si>
  <si>
    <t>Raquel Ramos da Silva Santos</t>
  </si>
  <si>
    <t>Roseli Augusta Marques Muniz</t>
  </si>
  <si>
    <t>Maria Aparecida da Silva</t>
  </si>
  <si>
    <t>Reginaldo Rodrigues Ferreira</t>
  </si>
  <si>
    <t>Marcio Monteiro de Souza</t>
  </si>
  <si>
    <t>Juliana Alves de Brito</t>
  </si>
  <si>
    <t>Renata de Freitas</t>
  </si>
  <si>
    <t>Lucelia de Andrade Almeida</t>
  </si>
  <si>
    <t>Elenilda Americo dos Santos</t>
  </si>
  <si>
    <t>Kleybson Roberto da Silva Lima</t>
  </si>
  <si>
    <t>Elcio da Silva Pimenta</t>
  </si>
  <si>
    <t>Miriam Aparecida Ruy</t>
  </si>
  <si>
    <t>William Gomes de Oliveira</t>
  </si>
  <si>
    <t>Jovelina Maria da Conceição Timoteo</t>
  </si>
  <si>
    <t>Renata Rosa de Moura</t>
  </si>
  <si>
    <t>Maria do Carmo da Silva Fachini</t>
  </si>
  <si>
    <t>Sandra Regina Coelho</t>
  </si>
  <si>
    <t>Simone de Paula Souza</t>
  </si>
  <si>
    <t>Denise Tealdi</t>
  </si>
  <si>
    <t>Transurb Transportes  Urbanos de Jundiaí Ltda</t>
  </si>
  <si>
    <t>ANEXO III</t>
  </si>
  <si>
    <t>EXERCICIO 2022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</si>
  <si>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</si>
  <si>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</si>
  <si>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</si>
  <si>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</si>
  <si>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</si>
  <si>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</si>
  <si>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</si>
  <si>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</si>
  <si>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SEXTO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</si>
  <si>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</si>
  <si>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</si>
  <si>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</si>
  <si>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</si>
  <si>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</si>
  <si>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</si>
  <si>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</si>
  <si>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</si>
  <si>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</si>
  <si>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</si>
  <si>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CONCILIAÇÃO MARÇO</t>
  </si>
  <si>
    <t>Receb Prefeitura/Federal ref mês 03 -2022 DOC 286492</t>
  </si>
  <si>
    <t xml:space="preserve">Kalunga Com e Ind Grafica Ltda. Ref mês 02-2022 nf 317160 </t>
  </si>
  <si>
    <t>SFFera Serviços Medicos Ltda ref mês 02-2022 nfs 3760/61/62</t>
  </si>
  <si>
    <t>Tulipas Entulho Ltda ME ref mês 02-2022 nf 6927</t>
  </si>
  <si>
    <t>Comercio de Gás Belimar Ltda - ME ref mês 02-2022 nf 13431</t>
  </si>
  <si>
    <t>Karina Victor de Souza ref mês 02-2022 nf 1</t>
  </si>
  <si>
    <t xml:space="preserve">folha ref func. Denise Tealdi mês 02-2022  </t>
  </si>
  <si>
    <t xml:space="preserve">FGTS ref mês 02-2022 </t>
  </si>
  <si>
    <t>folha ref func. Maria Aparecida da Silva mês 02-2022</t>
  </si>
  <si>
    <t>folha ref func. Gilberto Angelo Begiato mês 02-2022</t>
  </si>
  <si>
    <t>folha ref func. Miriam Aparecida Ruy mês 10-2021</t>
  </si>
  <si>
    <t>Simone Maria Tertuliano ME ref mês 03-2022 nf 63859</t>
  </si>
  <si>
    <t>Simone Maria Tertuliano ME ref mês 03-2022 nf 63860</t>
  </si>
  <si>
    <t>Telefonica Brasil as ref mês 02-2022 nf 774047</t>
  </si>
  <si>
    <t>Telefonica Brasil as ref mês 02-2022 nf 391628</t>
  </si>
  <si>
    <t>Jundtel Com e Serv de Telecomunicações ltda ME ref mês 02-2022 nf 4961</t>
  </si>
  <si>
    <t>Infoqplan Soluções Empresariais Ltda - EPP ref mês 03-2022 nf 6059</t>
  </si>
  <si>
    <t>Kalunga Com e Ind Grafica Ltda. Ref mês 02-2022 nf 317371</t>
  </si>
  <si>
    <t>ORGANIZACAO CONTABIL VERDI ELITE SS EPP ref mês 02-2022 nf 3</t>
  </si>
  <si>
    <t>Juliano P. da Silva ME ref mês 02-2022 nf 3482</t>
  </si>
  <si>
    <t>Maria Zuleide Pimentel Loiola ref mês 02-2022 nf 2365</t>
  </si>
  <si>
    <t>Flavio Cesar Passos Me ref mês 03-2022 nf 2128</t>
  </si>
  <si>
    <t>Marcel Ferlini Moralles ref mês 03-2022 nf 224</t>
  </si>
  <si>
    <t>Marcel Ferlini Moralles ref mês 03-2022 nf 225</t>
  </si>
  <si>
    <t>Karina Victor de Souza ref mês 023-2022 nf 3</t>
  </si>
  <si>
    <t>Flavio Cesar Passos Me ref mês 03-2022 nf 9483</t>
  </si>
  <si>
    <t>Drogaria Basso Ltda ref mês 03-2022 nf 3400</t>
  </si>
  <si>
    <t>São Paulo Transporte S/A ref mês 03-2022 nf 76261718</t>
  </si>
  <si>
    <t>Auto Posto DM Jundiai  Ltda ref mês 03-2022 nf 7420</t>
  </si>
  <si>
    <t>Transurb Transportes  Urbanos de Jundiaí Ltda ref mês 03-2022 nf 1115127</t>
  </si>
  <si>
    <t>Rapido Luxo Campinas Ltda ref mês 03-2022 nf 641493</t>
  </si>
  <si>
    <t>Comercio de Gás Belimar Ltda - ME ref mês 02-2022 nf 13565</t>
  </si>
  <si>
    <t>Associação Comercial e Empresarial de Jundiai ref mês 03-2022 nf 614649</t>
  </si>
  <si>
    <t>Viação Itupeva Ltda ref mês 03-2022 nf 16525</t>
  </si>
  <si>
    <t>CPFL ref mês 03-2022 nf 2510</t>
  </si>
  <si>
    <t>CPFL ref mês 03-2022 nf 2528</t>
  </si>
  <si>
    <t>CPFL ref mês 03-2022 nf 5947</t>
  </si>
  <si>
    <t>CPFL ref mês 03-2022 nf 5939</t>
  </si>
  <si>
    <t>CPFL ref mês 03-2022 nf 2501</t>
  </si>
  <si>
    <t>vr ref lcto a maior ref CPFL ref mês 03-2022 nf 2528</t>
  </si>
  <si>
    <t>Roberto Marzochi ME ref mês 03-2022 nf 10873</t>
  </si>
  <si>
    <t>Connectuse Sistemas Ltda - EPP ref mês 03-2022 nf 24729</t>
  </si>
  <si>
    <t>FG Asses e Desenv de Projetos Sociais e Culturais Lt ME ref mês 03-2022 nf 1396</t>
  </si>
  <si>
    <t>Stem Car Reparações Auromotivas Ltda ref mês 03-2022 nf 270</t>
  </si>
  <si>
    <t>Oscar Simões Extintores Me ref mês 02-2022 nf 10849</t>
  </si>
  <si>
    <t>Beta Computadores &amp; Serv Jundiai Ltda - EPP ref mês 03-2022 nf 8125</t>
  </si>
  <si>
    <t>Claro S A ref mês 03-2022 nf 729566</t>
  </si>
  <si>
    <t>Claro S A ref mês 03-2022 nf 930017</t>
  </si>
  <si>
    <t>SKY ref mês 03-2022 nf 150905</t>
  </si>
  <si>
    <t>Claro S A ref mês 03-2022 369564</t>
  </si>
  <si>
    <t>vr ref estorno pagto indevido rescisão do func Glauco Márcio Virgilio mês 01-2022</t>
  </si>
  <si>
    <t>Roberto Marzochi ME ref mês 03-2022 nf 10894</t>
  </si>
  <si>
    <t>Flavio Cesar Passos Me ref mês 03-2022 nf 2134</t>
  </si>
  <si>
    <t>Metropolitan Life Seguros e Previdência Privada S.A. ref mês 03-2022 nf 5347189</t>
  </si>
  <si>
    <t>FGTS ref mês 03-2022</t>
  </si>
  <si>
    <t>Jundtel Com e Serv de Telecomunicações ltda ME ref mês 03-2022 nf 4986</t>
  </si>
  <si>
    <t>Telefonica Brasil as ref mês 03-2021 nf 697557</t>
  </si>
  <si>
    <t>Fornecedora Tulipas Materiais para Construção Ltda EPP ref mês 03-2022 nf 5461</t>
  </si>
  <si>
    <t>Pagamento de folha mês 03-2022</t>
  </si>
  <si>
    <t>Emerson Roveri ref mês 03-2022 nf 6891</t>
  </si>
  <si>
    <t>Helder de Almeida Dalbello Peças ME ref mês 03-2022 nf 7362</t>
  </si>
  <si>
    <t>Refrijund Peças e Equipamentos p/refrigeração Ltda ref mês 03-2022 nf 12468</t>
  </si>
  <si>
    <t>Rendimento de Aplicação</t>
  </si>
  <si>
    <t>saldo final</t>
  </si>
  <si>
    <t xml:space="preserve">Relação da transferência citada acima - Folha </t>
  </si>
  <si>
    <t xml:space="preserve">Fabiano de Oliveira Coelho </t>
  </si>
  <si>
    <t>Gilberto Ângelo Begiato</t>
  </si>
  <si>
    <t>Luciana ALves Jorge Pereira</t>
  </si>
  <si>
    <t>Maria Fátima Faria dos Santos</t>
  </si>
  <si>
    <t>Monica Costa de Oliveira Dias</t>
  </si>
  <si>
    <t>Valeria Aparecida Marquesin Bertolini</t>
  </si>
  <si>
    <t>TOTAL</t>
  </si>
  <si>
    <t>Ana Lucia Manzato Antibero</t>
  </si>
  <si>
    <t>Wagner Fernando Momesso</t>
  </si>
  <si>
    <t>Presidente</t>
  </si>
  <si>
    <t>Tesoureiro</t>
  </si>
  <si>
    <t>RG 15.546.205-2</t>
  </si>
  <si>
    <t xml:space="preserve">RG: 62.779.775-1 </t>
  </si>
  <si>
    <t>Jundiaí, 10 de Abril de 2022.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</si>
  <si>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</si>
  <si>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</si>
  <si>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</si>
  <si>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</si>
  <si>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</si>
  <si>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10 -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</si>
  <si>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</si>
  <si>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</si>
  <si>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</si>
  <si>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</si>
  <si>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</si>
  <si>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</si>
  <si>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</si>
  <si>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</si>
  <si>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Municipal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</si>
  <si>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</si>
  <si>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</si>
  <si>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</si>
  <si>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</si>
  <si>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</si>
  <si>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</si>
  <si>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</si>
  <si>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</si>
  <si>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</si>
  <si>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</si>
  <si>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</si>
  <si>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</si>
  <si>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</si>
  <si>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TERMO DE COLABORAÇÃO nº 03/2018 - Aditivo V</t>
  </si>
  <si>
    <t>03/2021 a 12/2022</t>
  </si>
  <si>
    <t>TERMO DE COLABORAÇÃO nº 03/2018 - Aditivo VI</t>
  </si>
  <si>
    <t>05/2021 a 12/2021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</si>
  <si>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</si>
  <si>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</si>
  <si>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</si>
  <si>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</si>
  <si>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</si>
  <si>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</si>
  <si>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</si>
  <si>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</si>
  <si>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</si>
  <si>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</si>
  <si>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</si>
  <si>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</si>
  <si>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</si>
  <si>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</si>
  <si>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</si>
  <si>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</si>
  <si>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</si>
  <si>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</si>
  <si>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</si>
  <si>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</si>
  <si>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</si>
  <si>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</si>
  <si>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</si>
  <si>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</si>
  <si>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</si>
  <si>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</si>
  <si>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</si>
  <si>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</si>
  <si>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</si>
  <si>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</si>
  <si>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</si>
  <si>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</si>
  <si>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</si>
  <si>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</si>
  <si>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</si>
  <si>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</si>
  <si>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</si>
  <si>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</si>
  <si>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</si>
  <si>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</si>
  <si>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</si>
  <si>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</si>
  <si>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</si>
  <si>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EXERCÍCIO:  Março/2022</t>
  </si>
  <si>
    <t>Jundiaí, 10 de abril de 2022</t>
  </si>
  <si>
    <t>vr ref estorno pagto indevido Kalunga Com e Ind Grafica Ltda  mês 02-2022 nf 762188</t>
  </si>
  <si>
    <t>Deposito Tortorella Materiais para Construção</t>
  </si>
  <si>
    <t>Jundtel Com e Serv de Telecomunicações ltda ME</t>
  </si>
  <si>
    <t>Comercial Andreta de Veiculos Ltda</t>
  </si>
  <si>
    <t>Telefonica Brasil sa</t>
  </si>
  <si>
    <t>Karina Victor de Souza</t>
  </si>
  <si>
    <t>ORGANIZACAO CONTABIL VERDI ELITE SS EPP</t>
  </si>
  <si>
    <t>Beta Computadores &amp; Serv Jundiai Ltda - EPP</t>
  </si>
  <si>
    <t>Comercio de Gás Belimar Ltda - ME</t>
  </si>
  <si>
    <t>Despesas Básicas / Gás</t>
  </si>
  <si>
    <t>Simone Maria Tertuliano ME</t>
  </si>
  <si>
    <t>Infoqplan Soluções Empresariais Ltda - EPP</t>
  </si>
  <si>
    <t>Drogaria Basso Ltda</t>
  </si>
  <si>
    <t>Flavio Cesar Passos Me</t>
  </si>
  <si>
    <t>Marcel Ferlini Moralles</t>
  </si>
  <si>
    <t>Despesas Assistidos / Condução</t>
  </si>
  <si>
    <t>Viação Itupeva Ltda</t>
  </si>
  <si>
    <t>CPFL</t>
  </si>
  <si>
    <t>Rapido Luxo Campinas Ltda</t>
  </si>
  <si>
    <t>São Paulo Transporte S/A</t>
  </si>
  <si>
    <t>Auto Posto DM Jundiai  Ltda</t>
  </si>
  <si>
    <t>Associação Comercial e Empresarial de Jundiai</t>
  </si>
  <si>
    <t>FG Asses e Desenv de Projetos Sociais e Culturais Lt ME</t>
  </si>
  <si>
    <t>Connectuse Sistemas Ltda - EPP</t>
  </si>
  <si>
    <t>Roberto Marzochi ME</t>
  </si>
  <si>
    <t>Stem Car Reparações Auromotivas Ltda</t>
  </si>
  <si>
    <t>SKY</t>
  </si>
  <si>
    <t>Claro S A</t>
  </si>
  <si>
    <t>Emerson Roveri</t>
  </si>
  <si>
    <t>Fornecedora Tulipas Materiais para Construção Ltda EPP</t>
  </si>
  <si>
    <t>Alelo S/A</t>
  </si>
  <si>
    <t>FGTS</t>
  </si>
  <si>
    <t xml:space="preserve">Encargos Sociais / FGTS </t>
  </si>
  <si>
    <t>Metropolitan Life Seguros e Previdência Privada S.A.</t>
  </si>
  <si>
    <t>Refrijund Peças e Equipamentos p/refrigeração Ltda</t>
  </si>
  <si>
    <t>Helder de Almeida Dalbello Peças ME</t>
  </si>
  <si>
    <t>Mapfre Seguros Gerais S/A</t>
  </si>
  <si>
    <t>Transportes / Seguro de Veículos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</si>
  <si>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</si>
  <si>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</si>
  <si>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</si>
  <si>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</si>
  <si>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</si>
  <si>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</si>
  <si>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</si>
  <si>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</si>
  <si>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mês de março de 2022</t>
  </si>
  <si>
    <t>Desp com Assistidos / Saude</t>
  </si>
  <si>
    <t>Despesa com Assistidos Limp/Hig/Descart</t>
  </si>
  <si>
    <t>Despesas Assistidos / Alimentação</t>
  </si>
  <si>
    <t xml:space="preserve">Despesa Manutenção  </t>
  </si>
  <si>
    <t xml:space="preserve">Serviços de Terceiros </t>
  </si>
  <si>
    <t>Utilidade Públicas</t>
  </si>
  <si>
    <t>Despesa com Pessoal</t>
  </si>
  <si>
    <t>Despesas Assistidos / Mt Escolar/Fotos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</si>
  <si>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</si>
  <si>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</si>
  <si>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</si>
  <si>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</si>
  <si>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</si>
  <si>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</si>
  <si>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r>
      <t>Alelo S/A ref mês 03-2022 nf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608685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</si>
</sst>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6]mmm\-yy;@"/>
    <numFmt numFmtId="165" formatCode="dd/mm/yy;@"/>
    <numFmt numFmtId="166" formatCode="#,##0.00;[Red]#,##0.00"/>
    <numFmt numFmtId="167" formatCode="00000"/>
    <numFmt numFmtId="168" formatCode="#,##0.00_ ;[Red]\-#,##0.00\ "/>
    <numFmt numFmtId="169" formatCode="d/m;@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color theme="1"/>
      <name val="Tahoma"/>
      <family val="2"/>
    </font>
    <font>
      <sz val="8"/>
      <color indexed="8"/>
      <name val="Tahoma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6" fillId="0" borderId="0"/>
    <xf numFmtId="0" fontId="2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18" fillId="0" borderId="0" xfId="0" applyFont="1" applyBorder="1" applyAlignment="1">
      <alignment horizontal="right"/>
    </xf>
    <xf numFmtId="0" fontId="19" fillId="0" borderId="0" xfId="0" applyFont="1" applyBorder="1" applyAlignment="1">
      <alignment wrapText="1"/>
    </xf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4" fontId="18" fillId="0" borderId="0" xfId="0" applyNumberFormat="1" applyFont="1" applyBorder="1" applyAlignment="1">
      <alignment horizontal="centerContinuous"/>
    </xf>
    <xf numFmtId="0" fontId="18" fillId="0" borderId="0" xfId="0" applyFont="1" applyBorder="1" applyAlignment="1">
      <alignment horizontal="centerContinuous" wrapText="1"/>
    </xf>
    <xf numFmtId="4" fontId="21" fillId="0" borderId="10" xfId="0" applyNumberFormat="1" applyFont="1" applyFill="1" applyBorder="1"/>
    <xf numFmtId="49" fontId="18" fillId="0" borderId="0" xfId="0" applyNumberFormat="1" applyFont="1" applyFill="1" applyBorder="1" applyAlignment="1">
      <alignment horizontal="right"/>
    </xf>
    <xf numFmtId="0" fontId="18" fillId="0" borderId="0" xfId="0" quotePrefix="1" applyFont="1" applyBorder="1" applyAlignment="1"/>
    <xf numFmtId="0" fontId="18" fillId="0" borderId="0" xfId="0" applyFont="1" applyFill="1" applyBorder="1" applyAlignment="1">
      <alignment horizontal="right"/>
    </xf>
    <xf numFmtId="0" fontId="18" fillId="0" borderId="0" xfId="0" applyFont="1" applyBorder="1" applyAlignment="1"/>
    <xf numFmtId="0" fontId="21" fillId="0" borderId="10" xfId="0" applyFont="1" applyFill="1" applyBorder="1"/>
    <xf numFmtId="4" fontId="20" fillId="0" borderId="11" xfId="0" applyNumberFormat="1" applyFont="1" applyFill="1" applyBorder="1" applyAlignment="1">
      <alignment horizontal="center" vertical="top"/>
    </xf>
    <xf numFmtId="0" fontId="21" fillId="0" borderId="10" xfId="0" applyFont="1" applyFill="1" applyBorder="1" applyAlignment="1">
      <alignment horizontal="center" vertical="center"/>
    </xf>
    <xf numFmtId="4" fontId="19" fillId="0" borderId="0" xfId="0" applyNumberFormat="1" applyFont="1" applyBorder="1"/>
    <xf numFmtId="0" fontId="18" fillId="0" borderId="0" xfId="0" applyFont="1" applyBorder="1" applyAlignment="1">
      <alignment wrapText="1"/>
    </xf>
    <xf numFmtId="0" fontId="19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Continuous"/>
    </xf>
    <xf numFmtId="0" fontId="20" fillId="0" borderId="11" xfId="0" applyFont="1" applyFill="1" applyBorder="1" applyAlignment="1">
      <alignment horizontal="center" vertical="top"/>
    </xf>
    <xf numFmtId="14" fontId="0" fillId="0" borderId="10" xfId="0" applyNumberFormat="1" applyBorder="1" applyAlignment="1">
      <alignment horizontal="center" vertical="center"/>
    </xf>
    <xf numFmtId="14" fontId="21" fillId="0" borderId="10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4" fontId="21" fillId="0" borderId="0" xfId="0" applyNumberFormat="1" applyFont="1" applyFill="1" applyBorder="1" applyAlignment="1"/>
    <xf numFmtId="4" fontId="18" fillId="0" borderId="10" xfId="0" applyNumberFormat="1" applyFont="1" applyFill="1" applyBorder="1" applyAlignment="1">
      <alignment horizontal="right" vertical="top" wrapText="1"/>
    </xf>
    <xf numFmtId="4" fontId="21" fillId="0" borderId="0" xfId="0" applyNumberFormat="1" applyFont="1" applyFill="1" applyBorder="1"/>
    <xf numFmtId="0" fontId="18" fillId="0" borderId="10" xfId="0" applyFont="1" applyFill="1" applyBorder="1" applyAlignment="1">
      <alignment horizontal="right" vertical="top" wrapText="1"/>
    </xf>
    <xf numFmtId="0" fontId="21" fillId="0" borderId="0" xfId="0" applyFont="1" applyFill="1" applyBorder="1"/>
    <xf numFmtId="0" fontId="18" fillId="0" borderId="10" xfId="0" applyFont="1" applyFill="1" applyBorder="1" applyAlignment="1">
      <alignment horizontal="centerContinuous" vertical="top" wrapText="1"/>
    </xf>
    <xf numFmtId="0" fontId="21" fillId="0" borderId="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Continuous" wrapText="1"/>
    </xf>
    <xf numFmtId="4" fontId="21" fillId="0" borderId="10" xfId="0" applyNumberFormat="1" applyFont="1" applyFill="1" applyBorder="1" applyAlignment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  <xf numFmtId="0" fontId="0" fillId="0" borderId="10" xfId="0" applyBorder="1"/>
    <xf numFmtId="4" fontId="0" fillId="0" borderId="10" xfId="0" applyNumberFormat="1" applyBorder="1"/>
    <xf numFmtId="0" fontId="21" fillId="0" borderId="10" xfId="0" applyFont="1" applyFill="1" applyBorder="1" applyAlignment="1"/>
    <xf numFmtId="0" fontId="22" fillId="0" borderId="12" xfId="0" applyFont="1" applyFill="1" applyBorder="1"/>
    <xf numFmtId="164" fontId="23" fillId="0" borderId="13" xfId="0" applyNumberFormat="1" applyFont="1" applyFill="1" applyBorder="1" applyAlignment="1">
      <alignment horizontal="right" wrapText="1"/>
    </xf>
    <xf numFmtId="4" fontId="24" fillId="0" borderId="0" xfId="42" applyNumberFormat="1" applyFont="1" applyFill="1" applyBorder="1" applyAlignment="1">
      <alignment horizontal="center" vertical="center" wrapText="1"/>
    </xf>
    <xf numFmtId="4" fontId="25" fillId="0" borderId="0" xfId="42" applyNumberFormat="1" applyFont="1" applyFill="1" applyBorder="1" applyAlignment="1">
      <alignment horizontal="center" vertical="center" wrapText="1"/>
    </xf>
    <xf numFmtId="0" fontId="21" fillId="0" borderId="14" xfId="0" applyFont="1" applyFill="1" applyBorder="1"/>
    <xf numFmtId="4" fontId="21" fillId="0" borderId="15" xfId="0" applyNumberFormat="1" applyFont="1" applyFill="1" applyBorder="1"/>
    <xf numFmtId="4" fontId="0" fillId="0" borderId="0" xfId="0" applyNumberFormat="1" applyBorder="1"/>
    <xf numFmtId="0" fontId="21" fillId="0" borderId="16" xfId="0" applyFont="1" applyFill="1" applyBorder="1"/>
    <xf numFmtId="4" fontId="21" fillId="0" borderId="17" xfId="0" applyNumberFormat="1" applyFont="1" applyFill="1" applyBorder="1"/>
    <xf numFmtId="4" fontId="0" fillId="0" borderId="17" xfId="0" applyNumberFormat="1" applyBorder="1"/>
    <xf numFmtId="0" fontId="0" fillId="0" borderId="16" xfId="0" applyBorder="1" applyAlignment="1"/>
    <xf numFmtId="0" fontId="0" fillId="0" borderId="18" xfId="0" applyBorder="1" applyAlignment="1"/>
    <xf numFmtId="4" fontId="21" fillId="0" borderId="19" xfId="0" applyNumberFormat="1" applyFont="1" applyFill="1" applyBorder="1"/>
    <xf numFmtId="0" fontId="16" fillId="0" borderId="13" xfId="0" applyFont="1" applyFill="1" applyBorder="1"/>
    <xf numFmtId="4" fontId="0" fillId="0" borderId="13" xfId="0" applyNumberFormat="1" applyFont="1" applyBorder="1"/>
    <xf numFmtId="4" fontId="0" fillId="0" borderId="0" xfId="0" applyNumberFormat="1" applyFill="1" applyBorder="1"/>
    <xf numFmtId="0" fontId="18" fillId="0" borderId="0" xfId="42" applyFont="1" applyFill="1" applyBorder="1" applyAlignment="1">
      <alignment horizontal="center" vertical="center"/>
    </xf>
    <xf numFmtId="165" fontId="19" fillId="0" borderId="0" xfId="0" applyNumberFormat="1" applyFont="1" applyFill="1" applyAlignment="1">
      <alignment vertical="center"/>
    </xf>
    <xf numFmtId="0" fontId="19" fillId="0" borderId="0" xfId="0" applyFont="1" applyFill="1"/>
    <xf numFmtId="0" fontId="0" fillId="0" borderId="0" xfId="0" applyAlignment="1"/>
    <xf numFmtId="0" fontId="18" fillId="0" borderId="0" xfId="43" applyFont="1" applyFill="1" applyBorder="1" applyAlignment="1">
      <alignment horizontal="left"/>
    </xf>
    <xf numFmtId="0" fontId="18" fillId="0" borderId="0" xfId="44" applyFont="1" applyFill="1" applyBorder="1" applyAlignment="1">
      <alignment horizontal="left"/>
    </xf>
    <xf numFmtId="0" fontId="19" fillId="0" borderId="0" xfId="43" applyFont="1" applyFill="1" applyBorder="1" applyAlignment="1">
      <alignment horizontal="left"/>
    </xf>
    <xf numFmtId="0" fontId="19" fillId="0" borderId="0" xfId="44" applyFont="1" applyFill="1" applyBorder="1" applyAlignment="1">
      <alignment horizontal="left"/>
    </xf>
    <xf numFmtId="0" fontId="19" fillId="0" borderId="0" xfId="0" applyFont="1" applyFill="1" applyAlignment="1">
      <alignment vertical="center"/>
    </xf>
    <xf numFmtId="0" fontId="30" fillId="0" borderId="0" xfId="0" applyFont="1"/>
    <xf numFmtId="0" fontId="32" fillId="0" borderId="0" xfId="0" applyFont="1"/>
    <xf numFmtId="0" fontId="32" fillId="0" borderId="0" xfId="0" applyFont="1" applyAlignment="1"/>
    <xf numFmtId="166" fontId="32" fillId="0" borderId="0" xfId="0" applyNumberFormat="1" applyFont="1" applyAlignment="1"/>
    <xf numFmtId="0" fontId="31" fillId="0" borderId="0" xfId="0" applyFont="1" applyBorder="1" applyAlignment="1">
      <alignment wrapText="1"/>
    </xf>
    <xf numFmtId="0" fontId="26" fillId="0" borderId="0" xfId="0" applyFont="1" applyBorder="1"/>
    <xf numFmtId="0" fontId="37" fillId="0" borderId="23" xfId="0" applyFont="1" applyBorder="1" applyAlignment="1">
      <alignment horizontal="center" wrapText="1"/>
    </xf>
    <xf numFmtId="4" fontId="32" fillId="0" borderId="23" xfId="0" applyNumberFormat="1" applyFont="1" applyBorder="1" applyAlignment="1">
      <alignment horizontal="center"/>
    </xf>
    <xf numFmtId="0" fontId="40" fillId="0" borderId="0" xfId="0" applyFont="1"/>
    <xf numFmtId="0" fontId="34" fillId="0" borderId="0" xfId="0" applyFont="1"/>
    <xf numFmtId="1" fontId="19" fillId="0" borderId="0" xfId="43" applyNumberFormat="1" applyFont="1" applyFill="1" applyBorder="1" applyAlignment="1">
      <alignment horizontal="left"/>
    </xf>
    <xf numFmtId="1" fontId="0" fillId="0" borderId="0" xfId="0" applyNumberFormat="1" applyAlignment="1">
      <alignment horizontal="right"/>
    </xf>
    <xf numFmtId="169" fontId="18" fillId="0" borderId="10" xfId="42" applyNumberFormat="1" applyFont="1" applyFill="1" applyBorder="1" applyAlignment="1">
      <alignment horizontal="center" vertical="center" wrapText="1"/>
    </xf>
    <xf numFmtId="1" fontId="18" fillId="0" borderId="10" xfId="42" applyNumberFormat="1" applyFont="1" applyFill="1" applyBorder="1" applyAlignment="1">
      <alignment horizontal="center" vertical="center" wrapText="1"/>
    </xf>
    <xf numFmtId="0" fontId="18" fillId="0" borderId="10" xfId="42" applyFont="1" applyFill="1" applyBorder="1" applyAlignment="1">
      <alignment horizontal="center" vertical="center"/>
    </xf>
    <xf numFmtId="0" fontId="18" fillId="0" borderId="10" xfId="42" applyFont="1" applyFill="1" applyBorder="1" applyAlignment="1">
      <alignment horizontal="center" vertical="center" wrapText="1"/>
    </xf>
    <xf numFmtId="4" fontId="25" fillId="0" borderId="10" xfId="4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9" fontId="0" fillId="0" borderId="0" xfId="46" applyFont="1"/>
    <xf numFmtId="0" fontId="0" fillId="0" borderId="10" xfId="0" applyBorder="1" applyAlignment="1"/>
    <xf numFmtId="14" fontId="0" fillId="0" borderId="10" xfId="0" applyNumberFormat="1" applyBorder="1"/>
    <xf numFmtId="0" fontId="0" fillId="0" borderId="10" xfId="0" applyBorder="1" applyAlignment="1">
      <alignment horizontal="left"/>
    </xf>
    <xf numFmtId="0" fontId="0" fillId="0" borderId="10" xfId="0" applyNumberFormat="1" applyBorder="1" applyAlignment="1">
      <alignment horizontal="left"/>
    </xf>
    <xf numFmtId="14" fontId="0" fillId="0" borderId="10" xfId="46" applyNumberFormat="1" applyFont="1" applyBorder="1"/>
    <xf numFmtId="0" fontId="0" fillId="0" borderId="10" xfId="46" applyNumberFormat="1" applyFont="1" applyBorder="1" applyAlignment="1">
      <alignment horizontal="left"/>
    </xf>
    <xf numFmtId="9" fontId="0" fillId="0" borderId="10" xfId="46" applyFont="1" applyBorder="1"/>
    <xf numFmtId="2" fontId="0" fillId="0" borderId="10" xfId="46" applyNumberFormat="1" applyFont="1" applyBorder="1"/>
    <xf numFmtId="165" fontId="25" fillId="0" borderId="0" xfId="42" applyNumberFormat="1" applyFont="1" applyFill="1" applyBorder="1"/>
    <xf numFmtId="0" fontId="25" fillId="0" borderId="0" xfId="44" applyNumberFormat="1" applyFont="1" applyFill="1" applyBorder="1"/>
    <xf numFmtId="165" fontId="25" fillId="0" borderId="0" xfId="42" applyNumberFormat="1" applyFont="1" applyFill="1"/>
    <xf numFmtId="4" fontId="43" fillId="0" borderId="0" xfId="0" applyNumberFormat="1" applyFont="1"/>
    <xf numFmtId="165" fontId="24" fillId="0" borderId="0" xfId="42" applyNumberFormat="1" applyFont="1" applyFill="1"/>
    <xf numFmtId="1" fontId="24" fillId="0" borderId="0" xfId="42" applyNumberFormat="1" applyFont="1" applyFill="1" applyAlignment="1">
      <alignment horizontal="right"/>
    </xf>
    <xf numFmtId="0" fontId="24" fillId="0" borderId="0" xfId="42" applyFont="1" applyFill="1" applyAlignment="1"/>
    <xf numFmtId="0" fontId="24" fillId="0" borderId="0" xfId="42" applyFont="1" applyFill="1"/>
    <xf numFmtId="165" fontId="19" fillId="0" borderId="0" xfId="0" applyNumberFormat="1" applyFont="1" applyFill="1"/>
    <xf numFmtId="1" fontId="19" fillId="0" borderId="0" xfId="0" applyNumberFormat="1" applyFont="1" applyFill="1" applyAlignment="1">
      <alignment horizontal="right"/>
    </xf>
    <xf numFmtId="14" fontId="18" fillId="0" borderId="0" xfId="0" applyNumberFormat="1" applyFont="1" applyFill="1" applyBorder="1" applyAlignment="1">
      <alignment horizontal="justify" vertical="top" wrapText="1"/>
    </xf>
    <xf numFmtId="0" fontId="44" fillId="0" borderId="0" xfId="0" applyFont="1" applyFill="1"/>
    <xf numFmtId="0" fontId="45" fillId="0" borderId="10" xfId="0" applyFont="1" applyBorder="1" applyAlignment="1">
      <alignment horizontal="left"/>
    </xf>
    <xf numFmtId="0" fontId="31" fillId="0" borderId="0" xfId="0" applyFont="1" applyAlignment="1">
      <alignment horizontal="center"/>
    </xf>
    <xf numFmtId="0" fontId="0" fillId="0" borderId="0" xfId="0" applyFont="1" applyAlignment="1"/>
    <xf numFmtId="0" fontId="33" fillId="0" borderId="20" xfId="0" applyFont="1" applyBorder="1"/>
    <xf numFmtId="0" fontId="26" fillId="0" borderId="21" xfId="0" applyFont="1" applyBorder="1"/>
    <xf numFmtId="0" fontId="26" fillId="0" borderId="22" xfId="0" applyFont="1" applyBorder="1"/>
    <xf numFmtId="0" fontId="33" fillId="0" borderId="20" xfId="0" applyFont="1" applyBorder="1" applyAlignment="1"/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45" applyAlignment="1" applyProtection="1">
      <alignment horizontal="center" vertical="center"/>
    </xf>
    <xf numFmtId="0" fontId="37" fillId="0" borderId="20" xfId="0" applyFont="1" applyFill="1" applyBorder="1" applyAlignment="1"/>
    <xf numFmtId="0" fontId="37" fillId="0" borderId="21" xfId="0" applyFont="1" applyFill="1" applyBorder="1" applyAlignment="1"/>
    <xf numFmtId="0" fontId="37" fillId="0" borderId="22" xfId="0" applyFont="1" applyFill="1" applyBorder="1" applyAlignment="1"/>
    <xf numFmtId="14" fontId="26" fillId="0" borderId="20" xfId="0" applyNumberFormat="1" applyFont="1" applyFill="1" applyBorder="1" applyAlignment="1">
      <alignment horizontal="center"/>
    </xf>
    <xf numFmtId="14" fontId="26" fillId="0" borderId="22" xfId="0" applyNumberFormat="1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/>
    </xf>
    <xf numFmtId="0" fontId="26" fillId="0" borderId="22" xfId="0" applyFont="1" applyFill="1" applyBorder="1" applyAlignment="1">
      <alignment horizontal="center"/>
    </xf>
    <xf numFmtId="4" fontId="26" fillId="0" borderId="20" xfId="0" applyNumberFormat="1" applyFont="1" applyFill="1" applyBorder="1" applyAlignment="1">
      <alignment horizontal="center"/>
    </xf>
    <xf numFmtId="4" fontId="26" fillId="0" borderId="22" xfId="0" applyNumberFormat="1" applyFont="1" applyFill="1" applyBorder="1" applyAlignment="1">
      <alignment horizontal="center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3" fillId="0" borderId="20" xfId="0" applyFont="1" applyBorder="1" applyAlignment="1">
      <alignment wrapText="1"/>
    </xf>
    <xf numFmtId="0" fontId="26" fillId="0" borderId="0" xfId="0" applyFont="1"/>
    <xf numFmtId="0" fontId="36" fillId="0" borderId="20" xfId="0" applyFont="1" applyBorder="1" applyAlignment="1"/>
    <xf numFmtId="0" fontId="37" fillId="0" borderId="20" xfId="0" applyFont="1" applyBorder="1" applyAlignment="1">
      <alignment horizontal="center" wrapText="1"/>
    </xf>
    <xf numFmtId="0" fontId="37" fillId="0" borderId="20" xfId="0" applyFont="1" applyBorder="1" applyAlignment="1">
      <alignment horizontal="center"/>
    </xf>
    <xf numFmtId="0" fontId="31" fillId="0" borderId="20" xfId="0" applyFont="1" applyBorder="1" applyAlignment="1">
      <alignment horizontal="center" wrapText="1"/>
    </xf>
    <xf numFmtId="0" fontId="31" fillId="0" borderId="22" xfId="0" applyFont="1" applyBorder="1" applyAlignment="1">
      <alignment horizontal="center" wrapText="1"/>
    </xf>
    <xf numFmtId="14" fontId="26" fillId="0" borderId="20" xfId="0" quotePrefix="1" applyNumberFormat="1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4" fontId="26" fillId="0" borderId="20" xfId="0" applyNumberFormat="1" applyFont="1" applyBorder="1" applyAlignment="1">
      <alignment horizontal="center"/>
    </xf>
    <xf numFmtId="4" fontId="26" fillId="0" borderId="22" xfId="0" applyNumberFormat="1" applyFont="1" applyBorder="1" applyAlignment="1">
      <alignment horizontal="center"/>
    </xf>
    <xf numFmtId="14" fontId="26" fillId="0" borderId="20" xfId="0" applyNumberFormat="1" applyFont="1" applyBorder="1" applyAlignment="1">
      <alignment horizontal="center"/>
    </xf>
    <xf numFmtId="167" fontId="26" fillId="0" borderId="20" xfId="0" applyNumberFormat="1" applyFont="1" applyBorder="1" applyAlignment="1">
      <alignment horizontal="center"/>
    </xf>
    <xf numFmtId="167" fontId="26" fillId="0" borderId="22" xfId="0" applyNumberFormat="1" applyFont="1" applyBorder="1" applyAlignment="1">
      <alignment horizontal="center"/>
    </xf>
    <xf numFmtId="4" fontId="26" fillId="0" borderId="20" xfId="0" applyNumberFormat="1" applyFont="1" applyBorder="1"/>
    <xf numFmtId="4" fontId="26" fillId="0" borderId="22" xfId="0" applyNumberFormat="1" applyFont="1" applyBorder="1"/>
    <xf numFmtId="14" fontId="26" fillId="0" borderId="22" xfId="0" applyNumberFormat="1" applyFont="1" applyBorder="1" applyAlignment="1">
      <alignment horizontal="center"/>
    </xf>
    <xf numFmtId="0" fontId="37" fillId="0" borderId="20" xfId="0" applyFont="1" applyBorder="1" applyAlignment="1">
      <alignment horizontal="right"/>
    </xf>
    <xf numFmtId="0" fontId="38" fillId="0" borderId="20" xfId="0" applyFont="1" applyBorder="1"/>
    <xf numFmtId="4" fontId="39" fillId="0" borderId="20" xfId="0" applyNumberFormat="1" applyFont="1" applyBorder="1" applyAlignment="1"/>
    <xf numFmtId="4" fontId="38" fillId="0" borderId="20" xfId="0" applyNumberFormat="1" applyFont="1" applyBorder="1"/>
    <xf numFmtId="0" fontId="26" fillId="0" borderId="20" xfId="0" applyFont="1" applyBorder="1"/>
    <xf numFmtId="0" fontId="26" fillId="0" borderId="21" xfId="0" applyFont="1" applyBorder="1" applyAlignment="1">
      <alignment horizontal="right"/>
    </xf>
    <xf numFmtId="0" fontId="26" fillId="0" borderId="22" xfId="0" applyFont="1" applyBorder="1" applyAlignment="1">
      <alignment horizontal="right"/>
    </xf>
    <xf numFmtId="0" fontId="31" fillId="0" borderId="0" xfId="0" applyFont="1" applyAlignment="1"/>
    <xf numFmtId="0" fontId="31" fillId="0" borderId="20" xfId="0" applyFont="1" applyBorder="1" applyAlignment="1">
      <alignment vertical="center" wrapText="1"/>
    </xf>
    <xf numFmtId="0" fontId="26" fillId="0" borderId="21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37" fillId="0" borderId="20" xfId="0" applyFont="1" applyBorder="1" applyAlignment="1"/>
    <xf numFmtId="0" fontId="37" fillId="0" borderId="2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left"/>
    </xf>
    <xf numFmtId="4" fontId="26" fillId="0" borderId="24" xfId="0" applyNumberFormat="1" applyFont="1" applyBorder="1" applyAlignment="1">
      <alignment horizontal="center"/>
    </xf>
    <xf numFmtId="0" fontId="30" fillId="0" borderId="10" xfId="0" applyFont="1" applyFill="1" applyBorder="1" applyAlignment="1">
      <alignment horizontal="left"/>
    </xf>
    <xf numFmtId="0" fontId="30" fillId="0" borderId="25" xfId="0" applyFont="1" applyFill="1" applyBorder="1" applyAlignment="1">
      <alignment horizontal="left"/>
    </xf>
    <xf numFmtId="0" fontId="30" fillId="0" borderId="26" xfId="0" applyFont="1" applyFill="1" applyBorder="1" applyAlignment="1">
      <alignment horizontal="left"/>
    </xf>
    <xf numFmtId="0" fontId="3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5" fillId="0" borderId="25" xfId="0" applyFont="1" applyBorder="1" applyAlignment="1">
      <alignment horizontal="center"/>
    </xf>
    <xf numFmtId="0" fontId="35" fillId="0" borderId="26" xfId="0" applyFont="1" applyBorder="1" applyAlignment="1">
      <alignment horizontal="center"/>
    </xf>
    <xf numFmtId="0" fontId="31" fillId="0" borderId="27" xfId="0" applyFont="1" applyBorder="1" applyAlignment="1">
      <alignment wrapText="1"/>
    </xf>
    <xf numFmtId="0" fontId="26" fillId="0" borderId="28" xfId="0" applyFont="1" applyBorder="1"/>
    <xf numFmtId="0" fontId="26" fillId="0" borderId="29" xfId="0" applyFont="1" applyBorder="1"/>
    <xf numFmtId="0" fontId="26" fillId="0" borderId="30" xfId="0" applyFont="1" applyBorder="1"/>
    <xf numFmtId="0" fontId="26" fillId="0" borderId="31" xfId="0" applyFont="1" applyBorder="1"/>
    <xf numFmtId="0" fontId="26" fillId="0" borderId="32" xfId="0" applyFont="1" applyBorder="1"/>
    <xf numFmtId="0" fontId="31" fillId="0" borderId="20" xfId="0" applyFont="1" applyBorder="1" applyAlignment="1"/>
    <xf numFmtId="4" fontId="32" fillId="0" borderId="20" xfId="0" applyNumberFormat="1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4" fontId="26" fillId="0" borderId="21" xfId="0" applyNumberFormat="1" applyFont="1" applyBorder="1" applyAlignment="1">
      <alignment horizontal="center"/>
    </xf>
    <xf numFmtId="168" fontId="32" fillId="0" borderId="20" xfId="0" applyNumberFormat="1" applyFont="1" applyBorder="1" applyAlignment="1">
      <alignment horizontal="center"/>
    </xf>
    <xf numFmtId="0" fontId="41" fillId="0" borderId="0" xfId="42" applyFont="1" applyFill="1" applyAlignment="1">
      <alignment horizontal="center" vertical="center"/>
    </xf>
    <xf numFmtId="17" fontId="42" fillId="0" borderId="0" xfId="42" applyNumberFormat="1" applyFont="1" applyFill="1" applyAlignment="1">
      <alignment horizontal="center"/>
    </xf>
    <xf numFmtId="0" fontId="41" fillId="0" borderId="33" xfId="42" applyFont="1" applyFill="1" applyBorder="1" applyAlignment="1">
      <alignment horizontal="center"/>
    </xf>
  </cellXfs>
  <cellStyles count="47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5" builtinId="8"/>
    <cellStyle name="Incorreto" xfId="7" builtinId="27" customBuiltin="1"/>
    <cellStyle name="Moeda_Plan1 2" xfId="44"/>
    <cellStyle name="Neutra" xfId="8" builtinId="28" customBuiltin="1"/>
    <cellStyle name="Normal" xfId="0" builtinId="0"/>
    <cellStyle name="Normal 2" xfId="43"/>
    <cellStyle name="Normal 4" xfId="42"/>
    <cellStyle name="Nota" xfId="15" builtinId="10" customBuiltin="1"/>
    <cellStyle name="Porcentagem" xfId="46" builtinId="5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19049</xdr:colOff>
      <xdr:row>4</xdr:row>
      <xdr:rowOff>177480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937259" cy="9471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69</xdr:row>
      <xdr:rowOff>83820</xdr:rowOff>
    </xdr:from>
    <xdr:to>
      <xdr:col>1</xdr:col>
      <xdr:colOff>190499</xdr:colOff>
      <xdr:row>74</xdr:row>
      <xdr:rowOff>78420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832080"/>
          <a:ext cx="937259" cy="947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4</xdr:row>
      <xdr:rowOff>154620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4</xdr:row>
      <xdr:rowOff>154620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502921</xdr:colOff>
      <xdr:row>0</xdr:row>
      <xdr:rowOff>0</xdr:rowOff>
    </xdr:from>
    <xdr:ext cx="546734" cy="578907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46734" cy="578907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0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447800" y="19754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0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447800" y="19754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0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447800" y="19754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0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447800" y="19754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0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447800" y="19754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0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447800" y="19754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0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447800" y="19754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0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447800" y="19754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104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447800" y="18992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104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447800" y="18992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104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447800" y="18992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104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447800" y="18992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0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447800" y="19754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0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447800" y="19754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0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447800" y="19754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0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447800" y="19754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0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447800" y="19754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0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447800" y="19754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0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447800" y="19754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2</xdr:col>
      <xdr:colOff>0</xdr:colOff>
      <xdr:row>106</xdr:row>
      <xdr:rowOff>0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447800" y="197548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104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447800" y="18992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104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447800" y="18992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104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447800" y="18992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99</xdr:row>
      <xdr:rowOff>0</xdr:rowOff>
    </xdr:from>
    <xdr:to>
      <xdr:col>2</xdr:col>
      <xdr:colOff>0</xdr:colOff>
      <xdr:row>104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447800" y="18992850"/>
          <a:ext cx="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topLeftCell="A103" workbookViewId="0">
      <selection activeCell="E121" sqref="E121"/>
    </sheetView>
  </sheetViews>
  <sheetFormatPr defaultColWidth="9.140625" defaultRowHeight="15" x14ac:dyDescent="0.25"/>
  <cols>
    <col min="1" max="2" width="13.7109375" style="32" customWidth="1"/>
    <col min="3" max="3" width="9.7109375" style="32" customWidth="1"/>
    <col min="4" max="4" width="11.7109375" style="32" customWidth="1"/>
    <col min="5" max="8" width="9.7109375" style="32" customWidth="1"/>
    <col min="9" max="10" width="15.7109375" style="32" customWidth="1"/>
    <col min="11" max="16384" width="9.140625" style="32"/>
  </cols>
  <sheetData>
    <row r="1" spans="1:10" ht="15.75" x14ac:dyDescent="0.25">
      <c r="A1" s="110" t="s">
        <v>128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x14ac:dyDescent="0.25">
      <c r="A2" s="111" t="s">
        <v>129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25">
      <c r="A3" s="111" t="s">
        <v>130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0" x14ac:dyDescent="0.3">
      <c r="A4" s="111" t="s">
        <v>131</v>
      </c>
      <c r="B4" s="111"/>
      <c r="C4" s="111"/>
      <c r="D4" s="111"/>
      <c r="E4" s="111"/>
      <c r="F4" s="111"/>
      <c r="G4" s="111"/>
      <c r="H4" s="111"/>
      <c r="I4" s="111"/>
      <c r="J4" s="111"/>
    </row>
    <row r="5" spans="1:10" ht="14.45" x14ac:dyDescent="0.3">
      <c r="A5" s="112" t="s">
        <v>132</v>
      </c>
      <c r="B5" s="112"/>
      <c r="C5" s="112"/>
      <c r="D5" s="112"/>
      <c r="E5" s="112"/>
      <c r="F5" s="112"/>
      <c r="G5" s="112"/>
      <c r="H5" s="112"/>
      <c r="I5" s="112"/>
      <c r="J5" s="112"/>
    </row>
    <row r="6" spans="1:10" ht="14.45" x14ac:dyDescent="0.3">
      <c r="A6" s="64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5">
      <c r="A7" s="104" t="s">
        <v>133</v>
      </c>
      <c r="B7" s="105"/>
      <c r="C7" s="105"/>
      <c r="D7" s="105"/>
      <c r="E7" s="105"/>
      <c r="F7" s="105"/>
      <c r="G7" s="105"/>
      <c r="H7" s="105"/>
      <c r="I7" s="105"/>
      <c r="J7" s="105"/>
    </row>
    <row r="8" spans="1:10" ht="14.45" x14ac:dyDescent="0.3">
      <c r="A8" s="104" t="s">
        <v>134</v>
      </c>
      <c r="B8" s="105"/>
      <c r="C8" s="105"/>
      <c r="D8" s="105"/>
      <c r="E8" s="105"/>
      <c r="F8" s="105"/>
      <c r="G8" s="105"/>
      <c r="H8" s="105"/>
      <c r="I8" s="105"/>
      <c r="J8" s="105"/>
    </row>
    <row r="9" spans="1:10" ht="14.45" x14ac:dyDescent="0.3">
      <c r="A9" s="65"/>
      <c r="B9" s="66"/>
      <c r="C9" s="66"/>
      <c r="D9" s="66"/>
      <c r="E9" s="66"/>
      <c r="F9" s="66"/>
      <c r="G9" s="66"/>
      <c r="H9" s="66"/>
      <c r="I9" s="66"/>
      <c r="J9" s="66"/>
    </row>
    <row r="10" spans="1:10" x14ac:dyDescent="0.25">
      <c r="A10" s="106" t="s">
        <v>135</v>
      </c>
      <c r="B10" s="107"/>
      <c r="C10" s="107"/>
      <c r="D10" s="107"/>
      <c r="E10" s="107"/>
      <c r="F10" s="107"/>
      <c r="G10" s="107"/>
      <c r="H10" s="107"/>
      <c r="I10" s="107"/>
      <c r="J10" s="108"/>
    </row>
    <row r="11" spans="1:10" x14ac:dyDescent="0.25">
      <c r="A11" s="109" t="s">
        <v>136</v>
      </c>
      <c r="B11" s="107"/>
      <c r="C11" s="107"/>
      <c r="D11" s="107"/>
      <c r="E11" s="107"/>
      <c r="F11" s="107"/>
      <c r="G11" s="107"/>
      <c r="H11" s="107"/>
      <c r="I11" s="107"/>
      <c r="J11" s="108"/>
    </row>
    <row r="12" spans="1:10" ht="14.45" x14ac:dyDescent="0.3">
      <c r="A12" s="109" t="s">
        <v>137</v>
      </c>
      <c r="B12" s="107"/>
      <c r="C12" s="107"/>
      <c r="D12" s="107"/>
      <c r="E12" s="107"/>
      <c r="F12" s="107"/>
      <c r="G12" s="107"/>
      <c r="H12" s="107"/>
      <c r="I12" s="107"/>
      <c r="J12" s="108"/>
    </row>
    <row r="13" spans="1:10" x14ac:dyDescent="0.25">
      <c r="A13" s="109" t="s">
        <v>138</v>
      </c>
      <c r="B13" s="107"/>
      <c r="C13" s="107"/>
      <c r="D13" s="107"/>
      <c r="E13" s="107"/>
      <c r="F13" s="107"/>
      <c r="G13" s="107"/>
      <c r="H13" s="107"/>
      <c r="I13" s="107"/>
      <c r="J13" s="108"/>
    </row>
    <row r="14" spans="1:10" x14ac:dyDescent="0.25">
      <c r="A14" s="106" t="s">
        <v>139</v>
      </c>
      <c r="B14" s="107"/>
      <c r="C14" s="107"/>
      <c r="D14" s="107"/>
      <c r="E14" s="107"/>
      <c r="F14" s="107"/>
      <c r="G14" s="107"/>
      <c r="H14" s="107"/>
      <c r="I14" s="107"/>
      <c r="J14" s="108"/>
    </row>
    <row r="15" spans="1:10" ht="14.45" x14ac:dyDescent="0.3">
      <c r="A15" s="109" t="s">
        <v>140</v>
      </c>
      <c r="B15" s="107"/>
      <c r="C15" s="107"/>
      <c r="D15" s="107"/>
      <c r="E15" s="107"/>
      <c r="F15" s="107"/>
      <c r="G15" s="107"/>
      <c r="H15" s="107"/>
      <c r="I15" s="107"/>
      <c r="J15" s="108"/>
    </row>
    <row r="16" spans="1:10" x14ac:dyDescent="0.25">
      <c r="A16" s="122" t="s">
        <v>203</v>
      </c>
      <c r="B16" s="123"/>
      <c r="C16" s="123"/>
      <c r="D16" s="123"/>
      <c r="E16" s="123"/>
      <c r="F16" s="123"/>
      <c r="G16" s="123"/>
      <c r="H16" s="123"/>
      <c r="I16" s="123"/>
      <c r="J16" s="123"/>
    </row>
    <row r="17" spans="1:10" x14ac:dyDescent="0.25">
      <c r="A17" s="124" t="s">
        <v>141</v>
      </c>
      <c r="B17" s="107"/>
      <c r="C17" s="107"/>
      <c r="D17" s="107"/>
      <c r="E17" s="107"/>
      <c r="F17" s="107"/>
      <c r="G17" s="107"/>
      <c r="H17" s="107"/>
      <c r="I17" s="107"/>
      <c r="J17" s="108"/>
    </row>
    <row r="18" spans="1:10" ht="14.45" x14ac:dyDescent="0.3">
      <c r="A18" s="125"/>
      <c r="B18" s="105"/>
      <c r="C18" s="105"/>
      <c r="D18" s="105"/>
      <c r="E18" s="105"/>
      <c r="F18" s="105"/>
      <c r="G18" s="105"/>
      <c r="H18" s="105"/>
      <c r="I18" s="105"/>
      <c r="J18" s="105"/>
    </row>
    <row r="19" spans="1:10" ht="14.45" x14ac:dyDescent="0.3">
      <c r="A19" s="126" t="s">
        <v>142</v>
      </c>
      <c r="B19" s="107"/>
      <c r="C19" s="107"/>
      <c r="D19" s="107"/>
      <c r="E19" s="107"/>
      <c r="F19" s="107"/>
      <c r="G19" s="107"/>
      <c r="H19" s="107"/>
      <c r="I19" s="107"/>
      <c r="J19" s="108"/>
    </row>
    <row r="20" spans="1:10" ht="14.45" x14ac:dyDescent="0.3">
      <c r="A20" s="66"/>
      <c r="B20" s="66"/>
      <c r="C20" s="66"/>
      <c r="D20" s="66"/>
      <c r="E20" s="66"/>
      <c r="F20" s="66"/>
      <c r="G20" s="66"/>
      <c r="H20" s="66"/>
      <c r="I20" s="66"/>
      <c r="J20" s="66"/>
    </row>
    <row r="21" spans="1:10" x14ac:dyDescent="0.25">
      <c r="A21" s="127" t="s">
        <v>143</v>
      </c>
      <c r="B21" s="107"/>
      <c r="C21" s="107"/>
      <c r="D21" s="108"/>
      <c r="E21" s="127" t="s">
        <v>144</v>
      </c>
      <c r="F21" s="108"/>
      <c r="G21" s="127" t="s">
        <v>145</v>
      </c>
      <c r="H21" s="108"/>
      <c r="I21" s="127" t="s">
        <v>146</v>
      </c>
      <c r="J21" s="108"/>
    </row>
    <row r="22" spans="1:10" x14ac:dyDescent="0.25">
      <c r="A22" s="113" t="s">
        <v>147</v>
      </c>
      <c r="B22" s="114"/>
      <c r="C22" s="114"/>
      <c r="D22" s="115"/>
      <c r="E22" s="116">
        <v>43131</v>
      </c>
      <c r="F22" s="117"/>
      <c r="G22" s="118" t="s">
        <v>148</v>
      </c>
      <c r="H22" s="119"/>
      <c r="I22" s="120">
        <v>1543440</v>
      </c>
      <c r="J22" s="121"/>
    </row>
    <row r="23" spans="1:10" x14ac:dyDescent="0.25">
      <c r="A23" s="113" t="s">
        <v>149</v>
      </c>
      <c r="B23" s="114"/>
      <c r="C23" s="114"/>
      <c r="D23" s="115"/>
      <c r="E23" s="116">
        <v>43272</v>
      </c>
      <c r="F23" s="117"/>
      <c r="G23" s="118" t="s">
        <v>150</v>
      </c>
      <c r="H23" s="119"/>
      <c r="I23" s="120">
        <v>46306.06</v>
      </c>
      <c r="J23" s="121"/>
    </row>
    <row r="24" spans="1:10" x14ac:dyDescent="0.25">
      <c r="A24" s="113" t="s">
        <v>151</v>
      </c>
      <c r="B24" s="114"/>
      <c r="C24" s="114"/>
      <c r="D24" s="115"/>
      <c r="E24" s="116">
        <v>43462</v>
      </c>
      <c r="F24" s="117"/>
      <c r="G24" s="118" t="s">
        <v>152</v>
      </c>
      <c r="H24" s="119"/>
      <c r="I24" s="120">
        <v>1662821.82</v>
      </c>
      <c r="J24" s="121"/>
    </row>
    <row r="25" spans="1:10" x14ac:dyDescent="0.25">
      <c r="A25" s="113" t="s">
        <v>153</v>
      </c>
      <c r="B25" s="114"/>
      <c r="C25" s="114"/>
      <c r="D25" s="115"/>
      <c r="E25" s="116">
        <v>43588</v>
      </c>
      <c r="F25" s="117"/>
      <c r="G25" s="118" t="s">
        <v>152</v>
      </c>
      <c r="H25" s="119"/>
      <c r="I25" s="120">
        <v>1781796.38</v>
      </c>
      <c r="J25" s="121"/>
    </row>
    <row r="26" spans="1:10" x14ac:dyDescent="0.25">
      <c r="A26" s="113" t="s">
        <v>154</v>
      </c>
      <c r="B26" s="114"/>
      <c r="C26" s="114"/>
      <c r="D26" s="115"/>
      <c r="E26" s="116">
        <v>43825</v>
      </c>
      <c r="F26" s="117"/>
      <c r="G26" s="118" t="s">
        <v>155</v>
      </c>
      <c r="H26" s="119"/>
      <c r="I26" s="120">
        <v>3444361.84</v>
      </c>
      <c r="J26" s="121"/>
    </row>
    <row r="27" spans="1:10" x14ac:dyDescent="0.25">
      <c r="A27" s="113" t="s">
        <v>156</v>
      </c>
      <c r="B27" s="114"/>
      <c r="C27" s="114"/>
      <c r="D27" s="115"/>
      <c r="E27" s="116">
        <v>44292</v>
      </c>
      <c r="F27" s="117"/>
      <c r="G27" s="118" t="s">
        <v>157</v>
      </c>
      <c r="H27" s="119"/>
      <c r="I27" s="120">
        <v>2541151.52</v>
      </c>
      <c r="J27" s="121"/>
    </row>
    <row r="28" spans="1:10" x14ac:dyDescent="0.25">
      <c r="A28" s="113" t="s">
        <v>158</v>
      </c>
      <c r="B28" s="114"/>
      <c r="C28" s="114"/>
      <c r="D28" s="115"/>
      <c r="E28" s="116">
        <v>44369</v>
      </c>
      <c r="F28" s="117"/>
      <c r="G28" s="118" t="s">
        <v>159</v>
      </c>
      <c r="H28" s="119"/>
      <c r="I28" s="120">
        <v>30000</v>
      </c>
      <c r="J28" s="121"/>
    </row>
    <row r="29" spans="1:10" x14ac:dyDescent="0.25">
      <c r="A29" s="66"/>
      <c r="B29" s="66"/>
      <c r="C29" s="66"/>
      <c r="D29" s="66"/>
      <c r="E29" s="66"/>
      <c r="F29" s="66"/>
      <c r="G29" s="66"/>
      <c r="H29" s="66"/>
      <c r="I29" s="67"/>
      <c r="J29" s="67"/>
    </row>
    <row r="30" spans="1:10" x14ac:dyDescent="0.25">
      <c r="A30" s="128" t="s">
        <v>160</v>
      </c>
      <c r="B30" s="107"/>
      <c r="C30" s="107"/>
      <c r="D30" s="107"/>
      <c r="E30" s="107"/>
      <c r="F30" s="107"/>
      <c r="G30" s="107"/>
      <c r="H30" s="107"/>
      <c r="I30" s="107"/>
      <c r="J30" s="108"/>
    </row>
    <row r="31" spans="1:10" x14ac:dyDescent="0.25">
      <c r="A31" s="129" t="s">
        <v>161</v>
      </c>
      <c r="B31" s="108"/>
      <c r="C31" s="129" t="s">
        <v>162</v>
      </c>
      <c r="D31" s="108"/>
      <c r="E31" s="129" t="s">
        <v>163</v>
      </c>
      <c r="F31" s="108"/>
      <c r="G31" s="129" t="s">
        <v>164</v>
      </c>
      <c r="H31" s="130"/>
      <c r="I31" s="129" t="s">
        <v>165</v>
      </c>
      <c r="J31" s="108"/>
    </row>
    <row r="32" spans="1:10" x14ac:dyDescent="0.25">
      <c r="A32" s="131">
        <v>44630</v>
      </c>
      <c r="B32" s="132"/>
      <c r="C32" s="133">
        <v>110000</v>
      </c>
      <c r="D32" s="134"/>
      <c r="E32" s="135">
        <v>44628</v>
      </c>
      <c r="F32" s="132"/>
      <c r="G32" s="136">
        <v>286492</v>
      </c>
      <c r="H32" s="137"/>
      <c r="I32" s="138">
        <v>110000</v>
      </c>
      <c r="J32" s="139"/>
    </row>
    <row r="33" spans="1:10" x14ac:dyDescent="0.25">
      <c r="A33" s="135"/>
      <c r="B33" s="140"/>
      <c r="C33" s="133"/>
      <c r="D33" s="134"/>
      <c r="E33" s="135"/>
      <c r="F33" s="140"/>
      <c r="G33" s="136"/>
      <c r="H33" s="137"/>
      <c r="I33" s="138"/>
      <c r="J33" s="139"/>
    </row>
    <row r="34" spans="1:10" x14ac:dyDescent="0.25">
      <c r="A34" s="145"/>
      <c r="B34" s="108"/>
      <c r="C34" s="145"/>
      <c r="D34" s="108"/>
      <c r="E34" s="145"/>
      <c r="F34" s="108"/>
      <c r="G34" s="145"/>
      <c r="H34" s="108"/>
      <c r="I34" s="138"/>
      <c r="J34" s="139"/>
    </row>
    <row r="35" spans="1:10" x14ac:dyDescent="0.25">
      <c r="A35" s="141" t="s">
        <v>166</v>
      </c>
      <c r="B35" s="107"/>
      <c r="C35" s="107"/>
      <c r="D35" s="107"/>
      <c r="E35" s="107"/>
      <c r="F35" s="108"/>
      <c r="G35" s="142"/>
      <c r="H35" s="108"/>
      <c r="I35" s="144">
        <v>5057.82</v>
      </c>
      <c r="J35" s="139"/>
    </row>
    <row r="36" spans="1:10" x14ac:dyDescent="0.25">
      <c r="A36" s="141" t="s">
        <v>167</v>
      </c>
      <c r="B36" s="107"/>
      <c r="C36" s="107"/>
      <c r="D36" s="107"/>
      <c r="E36" s="107"/>
      <c r="F36" s="108"/>
      <c r="G36" s="142"/>
      <c r="H36" s="108"/>
      <c r="I36" s="143">
        <f>SUM(I32:J34)</f>
        <v>110000</v>
      </c>
      <c r="J36" s="139"/>
    </row>
    <row r="37" spans="1:10" x14ac:dyDescent="0.25">
      <c r="A37" s="141" t="s">
        <v>168</v>
      </c>
      <c r="B37" s="107"/>
      <c r="C37" s="107"/>
      <c r="D37" s="107"/>
      <c r="E37" s="107"/>
      <c r="F37" s="108"/>
      <c r="G37" s="142"/>
      <c r="H37" s="108"/>
      <c r="I37" s="144">
        <v>400.96</v>
      </c>
      <c r="J37" s="139"/>
    </row>
    <row r="38" spans="1:10" x14ac:dyDescent="0.25">
      <c r="A38" s="141" t="s">
        <v>169</v>
      </c>
      <c r="B38" s="146"/>
      <c r="C38" s="146"/>
      <c r="D38" s="146"/>
      <c r="E38" s="146"/>
      <c r="F38" s="147"/>
      <c r="G38" s="142"/>
      <c r="H38" s="108"/>
      <c r="I38" s="143">
        <v>0</v>
      </c>
      <c r="J38" s="139"/>
    </row>
    <row r="39" spans="1:10" x14ac:dyDescent="0.25">
      <c r="A39" s="141" t="s">
        <v>170</v>
      </c>
      <c r="B39" s="107"/>
      <c r="C39" s="107"/>
      <c r="D39" s="107"/>
      <c r="E39" s="107"/>
      <c r="F39" s="108"/>
      <c r="G39" s="142"/>
      <c r="H39" s="108"/>
      <c r="I39" s="144">
        <f>SUM(I35:J38)</f>
        <v>115458.78000000001</v>
      </c>
      <c r="J39" s="139"/>
    </row>
    <row r="40" spans="1:10" x14ac:dyDescent="0.25">
      <c r="A40" s="141" t="s">
        <v>171</v>
      </c>
      <c r="B40" s="107"/>
      <c r="C40" s="107"/>
      <c r="D40" s="107"/>
      <c r="E40" s="107"/>
      <c r="F40" s="108"/>
      <c r="G40" s="142"/>
      <c r="H40" s="108"/>
      <c r="I40" s="144">
        <v>0</v>
      </c>
      <c r="J40" s="139"/>
    </row>
    <row r="41" spans="1:10" x14ac:dyDescent="0.25">
      <c r="A41" s="141" t="s">
        <v>172</v>
      </c>
      <c r="B41" s="107"/>
      <c r="C41" s="107"/>
      <c r="D41" s="107"/>
      <c r="E41" s="107"/>
      <c r="F41" s="108"/>
      <c r="G41" s="142"/>
      <c r="H41" s="108"/>
      <c r="I41" s="143">
        <f>I39+I40</f>
        <v>115458.78000000001</v>
      </c>
      <c r="J41" s="139"/>
    </row>
    <row r="42" spans="1:10" x14ac:dyDescent="0.25">
      <c r="A42" s="148" t="s">
        <v>173</v>
      </c>
      <c r="B42" s="105"/>
      <c r="C42" s="105"/>
      <c r="D42" s="105"/>
      <c r="E42" s="105"/>
      <c r="F42" s="105"/>
      <c r="G42" s="105"/>
      <c r="H42" s="105"/>
      <c r="I42" s="105"/>
      <c r="J42" s="105"/>
    </row>
    <row r="43" spans="1:10" x14ac:dyDescent="0.25">
      <c r="A43" s="148" t="s">
        <v>174</v>
      </c>
      <c r="B43" s="105"/>
      <c r="C43" s="105"/>
      <c r="D43" s="105"/>
      <c r="E43" s="105"/>
      <c r="F43" s="105"/>
      <c r="G43" s="105"/>
      <c r="H43" s="105"/>
      <c r="I43" s="105"/>
      <c r="J43" s="105"/>
    </row>
    <row r="44" spans="1:10" x14ac:dyDescent="0.25">
      <c r="A44" s="148" t="s">
        <v>175</v>
      </c>
      <c r="B44" s="105"/>
      <c r="C44" s="105"/>
      <c r="D44" s="105"/>
      <c r="E44" s="105"/>
      <c r="F44" s="105"/>
      <c r="G44" s="105"/>
      <c r="H44" s="105"/>
      <c r="I44" s="105"/>
      <c r="J44" s="105"/>
    </row>
    <row r="45" spans="1:10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</row>
    <row r="46" spans="1:10" ht="21.75" customHeight="1" x14ac:dyDescent="0.25">
      <c r="A46" s="149" t="s">
        <v>176</v>
      </c>
      <c r="B46" s="150"/>
      <c r="C46" s="150"/>
      <c r="D46" s="150"/>
      <c r="E46" s="150"/>
      <c r="F46" s="150"/>
      <c r="G46" s="150"/>
      <c r="H46" s="150"/>
      <c r="I46" s="150"/>
      <c r="J46" s="151"/>
    </row>
    <row r="47" spans="1:10" x14ac:dyDescent="0.25">
      <c r="A47" s="68"/>
      <c r="B47" s="69"/>
      <c r="C47" s="69"/>
      <c r="D47" s="69"/>
      <c r="E47" s="69"/>
      <c r="F47" s="69"/>
      <c r="G47" s="69"/>
      <c r="H47" s="69"/>
      <c r="I47" s="69"/>
      <c r="J47" s="69"/>
    </row>
    <row r="48" spans="1:10" x14ac:dyDescent="0.25">
      <c r="A48" s="68"/>
      <c r="B48" s="69"/>
      <c r="C48" s="69"/>
      <c r="D48" s="69"/>
      <c r="E48" s="69"/>
      <c r="F48" s="69"/>
      <c r="G48" s="69"/>
      <c r="H48" s="69"/>
      <c r="I48" s="69"/>
      <c r="J48" s="69"/>
    </row>
    <row r="49" spans="1:10" x14ac:dyDescent="0.25">
      <c r="A49" s="68"/>
      <c r="B49" s="69"/>
      <c r="C49" s="69"/>
      <c r="D49" s="69"/>
      <c r="E49" s="69"/>
      <c r="F49" s="69"/>
      <c r="G49" s="69"/>
      <c r="H49" s="69"/>
      <c r="I49" s="69"/>
      <c r="J49" s="69"/>
    </row>
    <row r="50" spans="1:10" x14ac:dyDescent="0.25">
      <c r="A50" s="68"/>
      <c r="B50" s="69"/>
      <c r="C50" s="69"/>
      <c r="D50" s="69"/>
      <c r="E50" s="69"/>
      <c r="F50" s="69"/>
      <c r="G50" s="69"/>
      <c r="H50" s="69"/>
      <c r="I50" s="69"/>
      <c r="J50" s="69"/>
    </row>
    <row r="51" spans="1:10" x14ac:dyDescent="0.25">
      <c r="A51" s="68"/>
      <c r="B51" s="69"/>
      <c r="C51" s="69"/>
      <c r="D51" s="69"/>
      <c r="E51" s="69"/>
      <c r="F51" s="69"/>
      <c r="G51" s="69"/>
      <c r="H51" s="69"/>
      <c r="I51" s="69"/>
      <c r="J51" s="69"/>
    </row>
    <row r="52" spans="1:10" x14ac:dyDescent="0.25">
      <c r="A52" s="68"/>
      <c r="B52" s="69"/>
      <c r="C52" s="69"/>
      <c r="D52" s="69"/>
      <c r="E52" s="69"/>
      <c r="F52" s="69"/>
      <c r="G52" s="69"/>
      <c r="H52" s="69"/>
      <c r="I52" s="69"/>
      <c r="J52" s="69"/>
    </row>
    <row r="53" spans="1:10" x14ac:dyDescent="0.25">
      <c r="A53" s="68"/>
      <c r="B53" s="69"/>
      <c r="C53" s="69"/>
      <c r="D53" s="69"/>
      <c r="E53" s="69"/>
      <c r="F53" s="69"/>
      <c r="G53" s="69"/>
      <c r="H53" s="69"/>
      <c r="I53" s="69"/>
      <c r="J53" s="69"/>
    </row>
    <row r="54" spans="1:10" x14ac:dyDescent="0.25">
      <c r="A54" s="68"/>
      <c r="B54" s="69"/>
      <c r="C54" s="69"/>
      <c r="D54" s="69"/>
      <c r="E54" s="69"/>
      <c r="F54" s="69"/>
      <c r="G54" s="69"/>
      <c r="H54" s="69"/>
      <c r="I54" s="69"/>
      <c r="J54" s="69"/>
    </row>
    <row r="55" spans="1:10" x14ac:dyDescent="0.25">
      <c r="A55" s="68"/>
      <c r="B55" s="69"/>
      <c r="C55" s="69"/>
      <c r="D55" s="69"/>
      <c r="E55" s="69"/>
      <c r="F55" s="69"/>
      <c r="G55" s="69"/>
      <c r="H55" s="69"/>
      <c r="I55" s="69"/>
      <c r="J55" s="69"/>
    </row>
    <row r="56" spans="1:10" x14ac:dyDescent="0.25">
      <c r="A56" s="68"/>
      <c r="B56" s="69"/>
      <c r="C56" s="69"/>
      <c r="D56" s="69"/>
      <c r="E56" s="69"/>
      <c r="F56" s="69"/>
      <c r="G56" s="69"/>
      <c r="H56" s="69"/>
      <c r="I56" s="69"/>
      <c r="J56" s="69"/>
    </row>
    <row r="57" spans="1:10" x14ac:dyDescent="0.25">
      <c r="A57" s="68"/>
      <c r="B57" s="69"/>
      <c r="C57" s="69"/>
      <c r="D57" s="69"/>
      <c r="E57" s="69"/>
      <c r="F57" s="69"/>
      <c r="G57" s="69"/>
      <c r="H57" s="69"/>
      <c r="I57" s="69"/>
      <c r="J57" s="69"/>
    </row>
    <row r="58" spans="1:10" x14ac:dyDescent="0.25">
      <c r="A58" s="68"/>
      <c r="B58" s="69"/>
      <c r="C58" s="69"/>
      <c r="D58" s="69"/>
      <c r="E58" s="69"/>
      <c r="F58" s="69"/>
      <c r="G58" s="69"/>
      <c r="H58" s="69"/>
      <c r="I58" s="69"/>
      <c r="J58" s="69"/>
    </row>
    <row r="59" spans="1:10" x14ac:dyDescent="0.25">
      <c r="A59" s="68"/>
      <c r="B59" s="69"/>
      <c r="C59" s="69"/>
      <c r="D59" s="69"/>
      <c r="E59" s="69"/>
      <c r="F59" s="69"/>
      <c r="G59" s="69"/>
      <c r="H59" s="69"/>
      <c r="I59" s="69"/>
      <c r="J59" s="69"/>
    </row>
    <row r="60" spans="1:10" x14ac:dyDescent="0.25">
      <c r="A60" s="68"/>
      <c r="B60" s="69"/>
      <c r="C60" s="69"/>
      <c r="D60" s="69"/>
      <c r="E60" s="69"/>
      <c r="F60" s="69"/>
      <c r="G60" s="69"/>
      <c r="H60" s="69"/>
      <c r="I60" s="69"/>
      <c r="J60" s="69"/>
    </row>
    <row r="61" spans="1:10" x14ac:dyDescent="0.25">
      <c r="A61" s="68"/>
      <c r="B61" s="69"/>
      <c r="C61" s="69"/>
      <c r="D61" s="69"/>
      <c r="E61" s="69"/>
      <c r="F61" s="69"/>
      <c r="G61" s="69"/>
      <c r="H61" s="69"/>
      <c r="I61" s="69"/>
      <c r="J61" s="69"/>
    </row>
    <row r="62" spans="1:10" x14ac:dyDescent="0.25">
      <c r="A62" s="68"/>
      <c r="B62" s="69"/>
      <c r="C62" s="69"/>
      <c r="D62" s="69"/>
      <c r="E62" s="69"/>
      <c r="F62" s="69"/>
      <c r="G62" s="69"/>
      <c r="H62" s="69"/>
      <c r="I62" s="69"/>
      <c r="J62" s="69"/>
    </row>
    <row r="63" spans="1:10" x14ac:dyDescent="0.25">
      <c r="A63" s="68"/>
      <c r="B63" s="69"/>
      <c r="C63" s="69"/>
      <c r="D63" s="69"/>
      <c r="E63" s="69"/>
      <c r="F63" s="69"/>
      <c r="G63" s="69"/>
      <c r="H63" s="69"/>
      <c r="I63" s="69"/>
      <c r="J63" s="69"/>
    </row>
    <row r="64" spans="1:10" x14ac:dyDescent="0.25">
      <c r="A64" s="68"/>
      <c r="B64" s="69"/>
      <c r="C64" s="69"/>
      <c r="D64" s="69"/>
      <c r="E64" s="69"/>
      <c r="F64" s="69"/>
      <c r="G64" s="69"/>
      <c r="H64" s="69"/>
      <c r="I64" s="69"/>
      <c r="J64" s="69"/>
    </row>
    <row r="65" spans="1:10" x14ac:dyDescent="0.25">
      <c r="A65" s="68"/>
      <c r="B65" s="69"/>
      <c r="C65" s="69"/>
      <c r="D65" s="69"/>
      <c r="E65" s="69"/>
      <c r="F65" s="69"/>
      <c r="G65" s="69"/>
      <c r="H65" s="69"/>
      <c r="I65" s="69"/>
      <c r="J65" s="69"/>
    </row>
    <row r="66" spans="1:10" x14ac:dyDescent="0.25">
      <c r="A66" s="68"/>
      <c r="B66" s="69"/>
      <c r="C66" s="69"/>
      <c r="D66" s="69"/>
      <c r="E66" s="69"/>
      <c r="F66" s="69"/>
      <c r="G66" s="69"/>
      <c r="H66" s="69"/>
      <c r="I66" s="69"/>
      <c r="J66" s="69"/>
    </row>
    <row r="67" spans="1:10" x14ac:dyDescent="0.25">
      <c r="A67" s="68"/>
      <c r="B67" s="69"/>
      <c r="C67" s="69"/>
      <c r="D67" s="69"/>
      <c r="E67" s="69"/>
      <c r="F67" s="69"/>
      <c r="G67" s="69"/>
      <c r="H67" s="69"/>
      <c r="I67" s="69"/>
      <c r="J67" s="69"/>
    </row>
    <row r="68" spans="1:10" x14ac:dyDescent="0.25">
      <c r="A68" s="68"/>
      <c r="B68" s="69"/>
      <c r="C68" s="69"/>
      <c r="D68" s="69"/>
      <c r="E68" s="69"/>
      <c r="F68" s="69"/>
      <c r="G68" s="69"/>
      <c r="H68" s="69"/>
      <c r="I68" s="69"/>
      <c r="J68" s="69"/>
    </row>
    <row r="69" spans="1:10" x14ac:dyDescent="0.25">
      <c r="A69" s="68"/>
      <c r="B69" s="69"/>
      <c r="C69" s="69"/>
      <c r="D69" s="69"/>
      <c r="E69" s="69"/>
      <c r="F69" s="69"/>
      <c r="G69" s="69"/>
      <c r="H69" s="69"/>
      <c r="I69" s="69"/>
      <c r="J69" s="69"/>
    </row>
    <row r="70" spans="1:10" ht="15.75" x14ac:dyDescent="0.25">
      <c r="A70" s="110" t="s">
        <v>128</v>
      </c>
      <c r="B70" s="110"/>
      <c r="C70" s="110"/>
      <c r="D70" s="110"/>
      <c r="E70" s="110"/>
      <c r="F70" s="110"/>
      <c r="G70" s="110"/>
      <c r="H70" s="110"/>
      <c r="I70" s="110"/>
      <c r="J70" s="110"/>
    </row>
    <row r="71" spans="1:10" x14ac:dyDescent="0.25">
      <c r="A71" s="111" t="s">
        <v>129</v>
      </c>
      <c r="B71" s="111"/>
      <c r="C71" s="111"/>
      <c r="D71" s="111"/>
      <c r="E71" s="111"/>
      <c r="F71" s="111"/>
      <c r="G71" s="111"/>
      <c r="H71" s="111"/>
      <c r="I71" s="111"/>
      <c r="J71" s="111"/>
    </row>
    <row r="72" spans="1:10" x14ac:dyDescent="0.25">
      <c r="A72" s="111" t="s">
        <v>130</v>
      </c>
      <c r="B72" s="111"/>
      <c r="C72" s="111"/>
      <c r="D72" s="111"/>
      <c r="E72" s="111"/>
      <c r="F72" s="111"/>
      <c r="G72" s="111"/>
      <c r="H72" s="111"/>
      <c r="I72" s="111"/>
      <c r="J72" s="111"/>
    </row>
    <row r="73" spans="1:10" x14ac:dyDescent="0.25">
      <c r="A73" s="111" t="s">
        <v>131</v>
      </c>
      <c r="B73" s="111"/>
      <c r="C73" s="111"/>
      <c r="D73" s="111"/>
      <c r="E73" s="111"/>
      <c r="F73" s="111"/>
      <c r="G73" s="111"/>
      <c r="H73" s="111"/>
      <c r="I73" s="111"/>
      <c r="J73" s="111"/>
    </row>
    <row r="74" spans="1:10" x14ac:dyDescent="0.25">
      <c r="A74" s="112" t="s">
        <v>132</v>
      </c>
      <c r="B74" s="112"/>
      <c r="C74" s="112"/>
      <c r="D74" s="112"/>
      <c r="E74" s="112"/>
      <c r="F74" s="112"/>
      <c r="G74" s="112"/>
      <c r="H74" s="112"/>
      <c r="I74" s="112"/>
      <c r="J74" s="112"/>
    </row>
    <row r="75" spans="1:10" x14ac:dyDescent="0.25">
      <c r="A75" s="64"/>
      <c r="B75" s="64"/>
      <c r="C75" s="64"/>
      <c r="D75" s="64"/>
      <c r="E75" s="64"/>
      <c r="F75" s="64"/>
      <c r="G75" s="64"/>
      <c r="H75" s="64"/>
      <c r="I75" s="64"/>
      <c r="J75" s="64"/>
    </row>
    <row r="76" spans="1:10" x14ac:dyDescent="0.25">
      <c r="A76" s="104" t="s">
        <v>133</v>
      </c>
      <c r="B76" s="105"/>
      <c r="C76" s="105"/>
      <c r="D76" s="105"/>
      <c r="E76" s="105"/>
      <c r="F76" s="105"/>
      <c r="G76" s="105"/>
      <c r="H76" s="105"/>
      <c r="I76" s="105"/>
      <c r="J76" s="105"/>
    </row>
    <row r="77" spans="1:10" x14ac:dyDescent="0.25">
      <c r="A77" s="104" t="s">
        <v>134</v>
      </c>
      <c r="B77" s="105"/>
      <c r="C77" s="105"/>
      <c r="D77" s="105"/>
      <c r="E77" s="105"/>
      <c r="F77" s="105"/>
      <c r="G77" s="105"/>
      <c r="H77" s="105"/>
      <c r="I77" s="105"/>
      <c r="J77" s="105"/>
    </row>
    <row r="78" spans="1:10" x14ac:dyDescent="0.25">
      <c r="A78" s="68"/>
      <c r="B78" s="69"/>
      <c r="C78" s="69"/>
      <c r="D78" s="69"/>
      <c r="E78" s="69"/>
      <c r="F78" s="69"/>
      <c r="G78" s="69"/>
      <c r="H78" s="69"/>
      <c r="I78" s="69"/>
      <c r="J78" s="69"/>
    </row>
    <row r="79" spans="1:10" x14ac:dyDescent="0.25">
      <c r="A79" s="128" t="s">
        <v>177</v>
      </c>
      <c r="B79" s="107"/>
      <c r="C79" s="107"/>
      <c r="D79" s="107"/>
      <c r="E79" s="107"/>
      <c r="F79" s="107"/>
      <c r="G79" s="107"/>
      <c r="H79" s="107"/>
      <c r="I79" s="107"/>
      <c r="J79" s="108"/>
    </row>
    <row r="80" spans="1:10" x14ac:dyDescent="0.25">
      <c r="A80" s="152" t="str">
        <f>A19</f>
        <v>ORIGEM DOS RECURSOS (1): Municipal</v>
      </c>
      <c r="B80" s="107"/>
      <c r="C80" s="107"/>
      <c r="D80" s="107"/>
      <c r="E80" s="107"/>
      <c r="F80" s="107"/>
      <c r="G80" s="107"/>
      <c r="H80" s="107"/>
      <c r="I80" s="107"/>
      <c r="J80" s="108"/>
    </row>
    <row r="81" spans="1:10" ht="72.75" x14ac:dyDescent="0.25">
      <c r="A81" s="127" t="s">
        <v>178</v>
      </c>
      <c r="B81" s="108"/>
      <c r="C81" s="153" t="s">
        <v>179</v>
      </c>
      <c r="D81" s="151"/>
      <c r="E81" s="127" t="s">
        <v>180</v>
      </c>
      <c r="F81" s="108"/>
      <c r="G81" s="127" t="s">
        <v>181</v>
      </c>
      <c r="H81" s="108"/>
      <c r="I81" s="70" t="s">
        <v>182</v>
      </c>
      <c r="J81" s="70" t="s">
        <v>183</v>
      </c>
    </row>
    <row r="82" spans="1:10" x14ac:dyDescent="0.25">
      <c r="A82" s="154" t="s">
        <v>184</v>
      </c>
      <c r="B82" s="154"/>
      <c r="C82" s="155">
        <v>10869.09</v>
      </c>
      <c r="D82" s="134"/>
      <c r="E82" s="133">
        <v>634.89</v>
      </c>
      <c r="F82" s="134"/>
      <c r="G82" s="133">
        <f t="shared" ref="G82:G87" si="0">C82-J82</f>
        <v>7952.9500000000007</v>
      </c>
      <c r="H82" s="134"/>
      <c r="I82" s="71">
        <f t="shared" ref="I82:I87" si="1">+E82+G82</f>
        <v>8587.84</v>
      </c>
      <c r="J82" s="71">
        <v>2916.14</v>
      </c>
    </row>
    <row r="83" spans="1:10" x14ac:dyDescent="0.25">
      <c r="A83" s="156" t="s">
        <v>185</v>
      </c>
      <c r="B83" s="156"/>
      <c r="C83" s="155">
        <v>5380.8100000000013</v>
      </c>
      <c r="D83" s="134"/>
      <c r="E83" s="133">
        <v>824.39</v>
      </c>
      <c r="F83" s="134"/>
      <c r="G83" s="133">
        <f t="shared" si="0"/>
        <v>4640.920000000001</v>
      </c>
      <c r="H83" s="134"/>
      <c r="I83" s="71">
        <f t="shared" si="1"/>
        <v>5465.3100000000013</v>
      </c>
      <c r="J83" s="71">
        <v>739.89</v>
      </c>
    </row>
    <row r="84" spans="1:10" x14ac:dyDescent="0.25">
      <c r="A84" s="157" t="s">
        <v>186</v>
      </c>
      <c r="B84" s="158"/>
      <c r="C84" s="155">
        <v>95328.949999999983</v>
      </c>
      <c r="D84" s="134"/>
      <c r="E84" s="133">
        <v>25300.35</v>
      </c>
      <c r="F84" s="134"/>
      <c r="G84" s="133">
        <f t="shared" si="0"/>
        <v>56356.349999999977</v>
      </c>
      <c r="H84" s="134"/>
      <c r="I84" s="71">
        <f t="shared" si="1"/>
        <v>81656.699999999983</v>
      </c>
      <c r="J84" s="71">
        <v>38972.600000000006</v>
      </c>
    </row>
    <row r="85" spans="1:10" x14ac:dyDescent="0.25">
      <c r="A85" s="154" t="s">
        <v>187</v>
      </c>
      <c r="B85" s="154"/>
      <c r="C85" s="155">
        <v>0</v>
      </c>
      <c r="D85" s="134"/>
      <c r="E85" s="133">
        <v>1303</v>
      </c>
      <c r="F85" s="134"/>
      <c r="G85" s="133">
        <f t="shared" si="0"/>
        <v>0</v>
      </c>
      <c r="H85" s="134"/>
      <c r="I85" s="71">
        <f t="shared" si="1"/>
        <v>1303</v>
      </c>
      <c r="J85" s="71">
        <v>0</v>
      </c>
    </row>
    <row r="86" spans="1:10" x14ac:dyDescent="0.25">
      <c r="A86" s="154" t="s">
        <v>188</v>
      </c>
      <c r="B86" s="154"/>
      <c r="C86" s="155">
        <v>12736.77</v>
      </c>
      <c r="D86" s="134"/>
      <c r="E86" s="133">
        <v>960.9</v>
      </c>
      <c r="F86" s="134"/>
      <c r="G86" s="133">
        <f t="shared" si="0"/>
        <v>8240.77</v>
      </c>
      <c r="H86" s="134"/>
      <c r="I86" s="71">
        <f t="shared" si="1"/>
        <v>9201.67</v>
      </c>
      <c r="J86" s="71">
        <v>4496</v>
      </c>
    </row>
    <row r="87" spans="1:10" x14ac:dyDescent="0.25">
      <c r="A87" s="154" t="s">
        <v>189</v>
      </c>
      <c r="B87" s="154"/>
      <c r="C87" s="155">
        <v>4094.33</v>
      </c>
      <c r="D87" s="134"/>
      <c r="E87" s="133">
        <v>2005</v>
      </c>
      <c r="F87" s="134"/>
      <c r="G87" s="133">
        <f t="shared" si="0"/>
        <v>2465.33</v>
      </c>
      <c r="H87" s="134"/>
      <c r="I87" s="71">
        <f t="shared" si="1"/>
        <v>4470.33</v>
      </c>
      <c r="J87" s="71">
        <v>1629</v>
      </c>
    </row>
    <row r="88" spans="1:10" x14ac:dyDescent="0.25">
      <c r="A88" s="161" t="s">
        <v>120</v>
      </c>
      <c r="B88" s="162"/>
      <c r="C88" s="155">
        <f>SUM(C82:D87)</f>
        <v>128409.94999999998</v>
      </c>
      <c r="D88" s="134"/>
      <c r="E88" s="133">
        <f>SUM(E82:F87)</f>
        <v>31028.53</v>
      </c>
      <c r="F88" s="134"/>
      <c r="G88" s="133">
        <f>SUM(G82:H87)</f>
        <v>79656.319999999978</v>
      </c>
      <c r="H88" s="134"/>
      <c r="I88" s="71">
        <f>SUM(I82:I87)</f>
        <v>110684.84999999998</v>
      </c>
      <c r="J88" s="71">
        <f>SUM(J82:J87)</f>
        <v>48753.630000000005</v>
      </c>
    </row>
    <row r="89" spans="1:10" x14ac:dyDescent="0.25">
      <c r="A89" s="66"/>
      <c r="B89" s="66"/>
      <c r="C89" s="66"/>
      <c r="D89" s="66"/>
      <c r="E89" s="66"/>
      <c r="F89" s="66"/>
      <c r="G89" s="66"/>
      <c r="H89" s="66"/>
      <c r="I89" s="66"/>
      <c r="J89" s="66"/>
    </row>
    <row r="90" spans="1:10" x14ac:dyDescent="0.25">
      <c r="A90" s="148" t="s">
        <v>190</v>
      </c>
      <c r="B90" s="105"/>
      <c r="C90" s="105"/>
      <c r="D90" s="105"/>
      <c r="E90" s="105"/>
      <c r="F90" s="105"/>
      <c r="G90" s="105"/>
      <c r="H90" s="105"/>
      <c r="I90" s="105"/>
      <c r="J90" s="105"/>
    </row>
    <row r="91" spans="1:10" x14ac:dyDescent="0.25">
      <c r="A91" s="148" t="s">
        <v>191</v>
      </c>
      <c r="B91" s="105"/>
      <c r="C91" s="105"/>
      <c r="D91" s="105"/>
      <c r="E91" s="105"/>
      <c r="F91" s="105"/>
      <c r="G91" s="105"/>
      <c r="H91" s="105"/>
      <c r="I91" s="105"/>
      <c r="J91" s="105"/>
    </row>
    <row r="92" spans="1:10" x14ac:dyDescent="0.25">
      <c r="A92" s="148" t="s">
        <v>192</v>
      </c>
      <c r="B92" s="105"/>
      <c r="C92" s="105"/>
      <c r="D92" s="105"/>
      <c r="E92" s="105"/>
      <c r="F92" s="105"/>
      <c r="G92" s="105"/>
      <c r="H92" s="105"/>
      <c r="I92" s="105"/>
      <c r="J92" s="105"/>
    </row>
    <row r="93" spans="1:10" x14ac:dyDescent="0.25">
      <c r="A93" s="148" t="s">
        <v>193</v>
      </c>
      <c r="B93" s="105"/>
      <c r="C93" s="105"/>
      <c r="D93" s="105"/>
      <c r="E93" s="105"/>
      <c r="F93" s="105"/>
      <c r="G93" s="105"/>
      <c r="H93" s="105"/>
      <c r="I93" s="105"/>
      <c r="J93" s="105"/>
    </row>
    <row r="94" spans="1:10" ht="23.25" customHeight="1" x14ac:dyDescent="0.25">
      <c r="A94" s="159" t="s">
        <v>194</v>
      </c>
      <c r="B94" s="160"/>
      <c r="C94" s="160"/>
      <c r="D94" s="160"/>
      <c r="E94" s="160"/>
      <c r="F94" s="160"/>
      <c r="G94" s="160"/>
      <c r="H94" s="160"/>
      <c r="I94" s="160"/>
      <c r="J94" s="160"/>
    </row>
    <row r="95" spans="1:10" x14ac:dyDescent="0.25">
      <c r="A95" s="148" t="s">
        <v>195</v>
      </c>
      <c r="B95" s="105"/>
      <c r="C95" s="105"/>
      <c r="D95" s="105"/>
      <c r="E95" s="105"/>
      <c r="F95" s="105"/>
      <c r="G95" s="105"/>
      <c r="H95" s="105"/>
      <c r="I95" s="105"/>
      <c r="J95" s="105"/>
    </row>
    <row r="96" spans="1:10" x14ac:dyDescent="0.25">
      <c r="A96" s="105"/>
      <c r="B96" s="105"/>
      <c r="C96" s="105"/>
      <c r="D96" s="105"/>
      <c r="E96" s="105"/>
      <c r="F96" s="105"/>
      <c r="G96" s="105"/>
      <c r="H96" s="105"/>
      <c r="I96" s="105"/>
      <c r="J96" s="105"/>
    </row>
    <row r="97" spans="1:10" x14ac:dyDescent="0.25">
      <c r="A97" s="128" t="s">
        <v>196</v>
      </c>
      <c r="B97" s="107"/>
      <c r="C97" s="107"/>
      <c r="D97" s="107"/>
      <c r="E97" s="107"/>
      <c r="F97" s="107"/>
      <c r="G97" s="107"/>
      <c r="H97" s="107"/>
      <c r="I97" s="107"/>
      <c r="J97" s="108"/>
    </row>
    <row r="98" spans="1:10" x14ac:dyDescent="0.25">
      <c r="A98" s="169" t="s">
        <v>197</v>
      </c>
      <c r="B98" s="107"/>
      <c r="C98" s="107"/>
      <c r="D98" s="107"/>
      <c r="E98" s="107"/>
      <c r="F98" s="107"/>
      <c r="G98" s="108"/>
      <c r="H98" s="170">
        <f>I41</f>
        <v>115458.78000000001</v>
      </c>
      <c r="I98" s="171"/>
      <c r="J98" s="132"/>
    </row>
    <row r="99" spans="1:10" x14ac:dyDescent="0.25">
      <c r="A99" s="169" t="s">
        <v>198</v>
      </c>
      <c r="B99" s="107"/>
      <c r="C99" s="107"/>
      <c r="D99" s="107"/>
      <c r="E99" s="107"/>
      <c r="F99" s="107"/>
      <c r="G99" s="108"/>
      <c r="H99" s="173">
        <f>I88</f>
        <v>110684.84999999998</v>
      </c>
      <c r="I99" s="171"/>
      <c r="J99" s="132"/>
    </row>
    <row r="100" spans="1:10" x14ac:dyDescent="0.25">
      <c r="A100" s="169" t="s">
        <v>199</v>
      </c>
      <c r="B100" s="107"/>
      <c r="C100" s="107"/>
      <c r="D100" s="107"/>
      <c r="E100" s="107"/>
      <c r="F100" s="107"/>
      <c r="G100" s="108"/>
      <c r="H100" s="170">
        <f>I39-H99-I40</f>
        <v>4773.9300000000367</v>
      </c>
      <c r="I100" s="171"/>
      <c r="J100" s="132"/>
    </row>
    <row r="101" spans="1:10" x14ac:dyDescent="0.25">
      <c r="A101" s="169" t="s">
        <v>200</v>
      </c>
      <c r="B101" s="107"/>
      <c r="C101" s="107"/>
      <c r="D101" s="107"/>
      <c r="E101" s="107"/>
      <c r="F101" s="107"/>
      <c r="G101" s="108"/>
      <c r="H101" s="133">
        <v>0</v>
      </c>
      <c r="I101" s="172"/>
      <c r="J101" s="134"/>
    </row>
    <row r="102" spans="1:10" x14ac:dyDescent="0.25">
      <c r="A102" s="169" t="s">
        <v>201</v>
      </c>
      <c r="B102" s="107"/>
      <c r="C102" s="107"/>
      <c r="D102" s="107"/>
      <c r="E102" s="107"/>
      <c r="F102" s="107"/>
      <c r="G102" s="108"/>
      <c r="H102" s="170">
        <f>H100-H101</f>
        <v>4773.9300000000367</v>
      </c>
      <c r="I102" s="171"/>
      <c r="J102" s="132"/>
    </row>
    <row r="103" spans="1:10" x14ac:dyDescent="0.25">
      <c r="A103" s="66"/>
      <c r="B103" s="66"/>
      <c r="C103" s="66"/>
      <c r="D103" s="66"/>
      <c r="E103" s="66"/>
      <c r="F103" s="66"/>
      <c r="G103" s="66"/>
      <c r="H103" s="66"/>
      <c r="I103" s="66"/>
      <c r="J103" s="66"/>
    </row>
    <row r="104" spans="1:10" x14ac:dyDescent="0.25">
      <c r="A104" s="163" t="s">
        <v>202</v>
      </c>
      <c r="B104" s="164"/>
      <c r="C104" s="164"/>
      <c r="D104" s="164"/>
      <c r="E104" s="164"/>
      <c r="F104" s="164"/>
      <c r="G104" s="164"/>
      <c r="H104" s="164"/>
      <c r="I104" s="164"/>
      <c r="J104" s="165"/>
    </row>
    <row r="105" spans="1:10" ht="12" customHeight="1" x14ac:dyDescent="0.25">
      <c r="A105" s="166"/>
      <c r="B105" s="167"/>
      <c r="C105" s="167"/>
      <c r="D105" s="167"/>
      <c r="E105" s="167"/>
      <c r="F105" s="167"/>
      <c r="G105" s="167"/>
      <c r="H105" s="167"/>
      <c r="I105" s="167"/>
      <c r="J105" s="168"/>
    </row>
    <row r="106" spans="1:10" x14ac:dyDescent="0.25">
      <c r="A106" s="66"/>
      <c r="B106" s="66"/>
      <c r="C106" s="66"/>
      <c r="D106" s="66"/>
      <c r="E106" s="66"/>
      <c r="F106" s="66"/>
      <c r="G106" s="66"/>
      <c r="H106" s="66"/>
      <c r="I106" s="66"/>
      <c r="J106" s="66"/>
    </row>
    <row r="107" spans="1:10" x14ac:dyDescent="0.25">
      <c r="A107" s="72"/>
      <c r="B107" s="72" t="s">
        <v>204</v>
      </c>
      <c r="C107" s="72"/>
      <c r="D107" s="72"/>
      <c r="E107" s="72"/>
      <c r="F107" s="72"/>
      <c r="G107" s="72"/>
      <c r="H107" s="72"/>
      <c r="I107" s="72"/>
      <c r="J107" s="66"/>
    </row>
    <row r="108" spans="1:10" x14ac:dyDescent="0.25">
      <c r="A108" s="72"/>
      <c r="B108" s="72"/>
      <c r="C108" s="72"/>
      <c r="D108" s="72"/>
      <c r="E108" s="72"/>
      <c r="F108" s="72"/>
      <c r="G108" s="72"/>
      <c r="H108" s="72"/>
      <c r="I108" s="72"/>
      <c r="J108" s="66"/>
    </row>
    <row r="109" spans="1:10" x14ac:dyDescent="0.25">
      <c r="A109" s="72"/>
      <c r="B109" s="72"/>
      <c r="C109" s="72"/>
      <c r="D109" s="72"/>
      <c r="E109" s="72"/>
      <c r="F109" s="72"/>
      <c r="G109" s="72"/>
      <c r="H109" s="72"/>
      <c r="I109" s="72"/>
      <c r="J109" s="66"/>
    </row>
    <row r="110" spans="1:10" x14ac:dyDescent="0.25">
      <c r="A110" s="72"/>
      <c r="B110" s="72"/>
      <c r="C110" s="72"/>
      <c r="D110" s="72"/>
      <c r="E110" s="72"/>
      <c r="F110" s="72"/>
      <c r="G110" s="72"/>
      <c r="H110" s="72"/>
      <c r="I110" s="72"/>
      <c r="J110" s="66"/>
    </row>
    <row r="111" spans="1:10" x14ac:dyDescent="0.25">
      <c r="A111" s="72"/>
      <c r="B111" s="72"/>
      <c r="C111" s="72"/>
      <c r="D111" s="72"/>
      <c r="E111" s="72"/>
      <c r="F111" s="72"/>
      <c r="G111" s="72"/>
      <c r="H111" s="72"/>
      <c r="I111" s="72"/>
      <c r="J111" s="66"/>
    </row>
    <row r="112" spans="1:10" x14ac:dyDescent="0.25">
      <c r="A112" s="72"/>
      <c r="B112" s="73" t="s">
        <v>121</v>
      </c>
      <c r="C112" s="72"/>
      <c r="D112" s="72"/>
      <c r="E112" s="72"/>
      <c r="F112" s="72"/>
      <c r="G112" s="72"/>
      <c r="H112" s="60" t="s">
        <v>122</v>
      </c>
      <c r="J112" s="23"/>
    </row>
    <row r="113" spans="1:10" x14ac:dyDescent="0.25">
      <c r="A113" s="72"/>
      <c r="B113" s="72" t="s">
        <v>123</v>
      </c>
      <c r="C113" s="72"/>
      <c r="D113" s="72"/>
      <c r="E113" s="72"/>
      <c r="F113" s="72"/>
      <c r="G113" s="72"/>
      <c r="H113" s="62" t="s">
        <v>124</v>
      </c>
      <c r="J113" s="23"/>
    </row>
    <row r="114" spans="1:10" x14ac:dyDescent="0.25">
      <c r="B114" s="74" t="s">
        <v>125</v>
      </c>
      <c r="H114" s="62" t="s">
        <v>126</v>
      </c>
      <c r="J114" s="23"/>
    </row>
  </sheetData>
  <mergeCells count="155">
    <mergeCell ref="A104:J105"/>
    <mergeCell ref="A100:G100"/>
    <mergeCell ref="H100:J100"/>
    <mergeCell ref="A101:G101"/>
    <mergeCell ref="H101:J101"/>
    <mergeCell ref="A102:G102"/>
    <mergeCell ref="H102:J102"/>
    <mergeCell ref="A96:J96"/>
    <mergeCell ref="A97:J97"/>
    <mergeCell ref="A98:G98"/>
    <mergeCell ref="H98:J98"/>
    <mergeCell ref="A99:G99"/>
    <mergeCell ref="H99:J99"/>
    <mergeCell ref="A90:J90"/>
    <mergeCell ref="A91:J91"/>
    <mergeCell ref="A92:J92"/>
    <mergeCell ref="A93:J93"/>
    <mergeCell ref="A94:J94"/>
    <mergeCell ref="A95:J95"/>
    <mergeCell ref="A87:B87"/>
    <mergeCell ref="C87:D87"/>
    <mergeCell ref="E87:F87"/>
    <mergeCell ref="G87:H87"/>
    <mergeCell ref="A88:B88"/>
    <mergeCell ref="C88:D88"/>
    <mergeCell ref="E88:F88"/>
    <mergeCell ref="G88:H88"/>
    <mergeCell ref="A85:B85"/>
    <mergeCell ref="C85:D85"/>
    <mergeCell ref="E85:F85"/>
    <mergeCell ref="G85:H85"/>
    <mergeCell ref="A86:B86"/>
    <mergeCell ref="C86:D86"/>
    <mergeCell ref="E86:F86"/>
    <mergeCell ref="G86:H86"/>
    <mergeCell ref="A83:B83"/>
    <mergeCell ref="C83:D83"/>
    <mergeCell ref="E83:F83"/>
    <mergeCell ref="G83:H83"/>
    <mergeCell ref="A84:B84"/>
    <mergeCell ref="C84:D84"/>
    <mergeCell ref="E84:F84"/>
    <mergeCell ref="G84:H84"/>
    <mergeCell ref="A80:J80"/>
    <mergeCell ref="A81:B81"/>
    <mergeCell ref="C81:D81"/>
    <mergeCell ref="E81:F81"/>
    <mergeCell ref="G81:H81"/>
    <mergeCell ref="A82:B82"/>
    <mergeCell ref="C82:D82"/>
    <mergeCell ref="E82:F82"/>
    <mergeCell ref="G82:H82"/>
    <mergeCell ref="A72:J72"/>
    <mergeCell ref="A73:J73"/>
    <mergeCell ref="A74:J74"/>
    <mergeCell ref="A76:J76"/>
    <mergeCell ref="A77:J77"/>
    <mergeCell ref="A79:J79"/>
    <mergeCell ref="A42:J42"/>
    <mergeCell ref="A43:J43"/>
    <mergeCell ref="A44:J44"/>
    <mergeCell ref="A46:J46"/>
    <mergeCell ref="A70:J70"/>
    <mergeCell ref="A71:J71"/>
    <mergeCell ref="A40:F40"/>
    <mergeCell ref="G40:H40"/>
    <mergeCell ref="I40:J40"/>
    <mergeCell ref="A41:F41"/>
    <mergeCell ref="G41:H41"/>
    <mergeCell ref="I41:J41"/>
    <mergeCell ref="A38:F38"/>
    <mergeCell ref="G38:H38"/>
    <mergeCell ref="I38:J38"/>
    <mergeCell ref="A39:F39"/>
    <mergeCell ref="G39:H39"/>
    <mergeCell ref="I39:J39"/>
    <mergeCell ref="A36:F36"/>
    <mergeCell ref="G36:H36"/>
    <mergeCell ref="I36:J36"/>
    <mergeCell ref="A37:F37"/>
    <mergeCell ref="G37:H37"/>
    <mergeCell ref="I37:J37"/>
    <mergeCell ref="A34:B34"/>
    <mergeCell ref="C34:D34"/>
    <mergeCell ref="E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28:D28"/>
    <mergeCell ref="E28:F28"/>
    <mergeCell ref="G28:H28"/>
    <mergeCell ref="I28:J28"/>
    <mergeCell ref="A30:J30"/>
    <mergeCell ref="A31:B31"/>
    <mergeCell ref="C31:D31"/>
    <mergeCell ref="E31:F31"/>
    <mergeCell ref="G31:H31"/>
    <mergeCell ref="I31:J31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</mergeCells>
  <hyperlinks>
    <hyperlink ref="A5" r:id="rId1" display="mailto:casadenazarejd@gmail.com"/>
    <hyperlink ref="A74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6"/>
  <sheetViews>
    <sheetView topLeftCell="A91" workbookViewId="0">
      <selection activeCell="B109" sqref="B109"/>
    </sheetView>
  </sheetViews>
  <sheetFormatPr defaultRowHeight="15" x14ac:dyDescent="0.25"/>
  <cols>
    <col min="1" max="1" width="11" style="32" bestFit="1" customWidth="1"/>
    <col min="2" max="2" width="76.85546875" style="32" bestFit="1" customWidth="1"/>
    <col min="3" max="3" width="10.42578125" style="32" bestFit="1" customWidth="1"/>
    <col min="4" max="5" width="10.42578125" style="32" customWidth="1"/>
    <col min="6" max="16384" width="9.140625" style="32"/>
  </cols>
  <sheetData>
    <row r="1" spans="1:5" x14ac:dyDescent="0.25">
      <c r="A1" s="18" t="s">
        <v>27</v>
      </c>
      <c r="B1" s="6"/>
      <c r="C1" s="18"/>
      <c r="D1" s="5"/>
      <c r="E1" s="4"/>
    </row>
    <row r="2" spans="1:5" x14ac:dyDescent="0.25">
      <c r="A2" s="3"/>
      <c r="B2" s="2"/>
      <c r="C2" s="17"/>
      <c r="D2" s="15"/>
      <c r="E2" s="4"/>
    </row>
    <row r="3" spans="1:5" x14ac:dyDescent="0.25">
      <c r="A3" s="18" t="s">
        <v>48</v>
      </c>
      <c r="B3" s="6"/>
      <c r="C3" s="18"/>
      <c r="D3" s="5"/>
      <c r="E3" s="4"/>
    </row>
    <row r="4" spans="1:5" x14ac:dyDescent="0.25">
      <c r="A4" s="18" t="s">
        <v>28</v>
      </c>
      <c r="B4" s="6"/>
      <c r="C4" s="18"/>
      <c r="D4" s="5"/>
      <c r="E4" s="4"/>
    </row>
    <row r="5" spans="1:5" x14ac:dyDescent="0.25">
      <c r="A5" s="3"/>
      <c r="B5" s="2"/>
      <c r="C5" s="17"/>
      <c r="D5" s="15"/>
      <c r="E5" s="4"/>
    </row>
    <row r="6" spans="1:5" x14ac:dyDescent="0.25">
      <c r="A6" s="11" t="s">
        <v>29</v>
      </c>
      <c r="B6" s="16"/>
      <c r="C6" s="17"/>
      <c r="D6" s="15"/>
      <c r="E6" s="1" t="s">
        <v>30</v>
      </c>
    </row>
    <row r="7" spans="1:5" x14ac:dyDescent="0.25">
      <c r="A7" s="11" t="s">
        <v>31</v>
      </c>
      <c r="B7" s="2"/>
      <c r="C7" s="17"/>
      <c r="D7" s="15"/>
      <c r="E7" s="1" t="s">
        <v>32</v>
      </c>
    </row>
    <row r="8" spans="1:5" x14ac:dyDescent="0.25">
      <c r="A8" s="11" t="s">
        <v>33</v>
      </c>
      <c r="B8" s="2"/>
      <c r="C8" s="17"/>
      <c r="D8" s="15"/>
      <c r="E8" s="1" t="s">
        <v>34</v>
      </c>
    </row>
    <row r="9" spans="1:5" x14ac:dyDescent="0.25">
      <c r="A9" s="9" t="s">
        <v>35</v>
      </c>
      <c r="B9" s="2"/>
      <c r="C9" s="4"/>
      <c r="D9" s="15"/>
      <c r="E9" s="1" t="s">
        <v>36</v>
      </c>
    </row>
    <row r="10" spans="1:5" x14ac:dyDescent="0.25">
      <c r="A10" s="11" t="s">
        <v>37</v>
      </c>
      <c r="B10" s="16"/>
      <c r="C10" s="4"/>
      <c r="D10" s="15"/>
      <c r="E10" s="8" t="s">
        <v>38</v>
      </c>
    </row>
    <row r="11" spans="1:5" x14ac:dyDescent="0.25">
      <c r="A11" s="11" t="s">
        <v>39</v>
      </c>
      <c r="B11" s="16"/>
      <c r="C11" s="4"/>
      <c r="D11" s="15"/>
      <c r="E11" s="10" t="s">
        <v>40</v>
      </c>
    </row>
    <row r="12" spans="1:5" x14ac:dyDescent="0.25">
      <c r="A12" s="30" t="s">
        <v>41</v>
      </c>
      <c r="B12" s="28"/>
      <c r="C12" s="26"/>
      <c r="D12" s="24"/>
      <c r="E12" s="28"/>
    </row>
    <row r="13" spans="1:5" x14ac:dyDescent="0.25">
      <c r="A13" s="22" t="s">
        <v>42</v>
      </c>
      <c r="B13" s="19" t="s">
        <v>43</v>
      </c>
      <c r="C13" s="19" t="s">
        <v>44</v>
      </c>
      <c r="D13" s="13" t="s">
        <v>45</v>
      </c>
      <c r="E13" s="19" t="s">
        <v>46</v>
      </c>
    </row>
    <row r="14" spans="1:5" x14ac:dyDescent="0.25">
      <c r="A14" s="14"/>
      <c r="B14" s="12" t="s">
        <v>47</v>
      </c>
      <c r="C14" s="7"/>
      <c r="D14" s="7"/>
      <c r="E14" s="31">
        <v>1215.3899999999669</v>
      </c>
    </row>
    <row r="15" spans="1:5" x14ac:dyDescent="0.25">
      <c r="A15" s="21">
        <v>44628</v>
      </c>
      <c r="B15" s="12" t="s">
        <v>49</v>
      </c>
      <c r="C15" s="7">
        <v>0</v>
      </c>
      <c r="D15" s="7">
        <v>110000</v>
      </c>
      <c r="E15" s="31">
        <f t="shared" ref="E15:E78" si="0">E14+D15-C15</f>
        <v>111215.38999999997</v>
      </c>
    </row>
    <row r="16" spans="1:5" x14ac:dyDescent="0.25">
      <c r="A16" s="20">
        <v>44628</v>
      </c>
      <c r="B16" s="36" t="s">
        <v>50</v>
      </c>
      <c r="C16" s="37">
        <v>208.7</v>
      </c>
      <c r="D16" s="37">
        <v>0</v>
      </c>
      <c r="E16" s="31">
        <f t="shared" si="0"/>
        <v>111006.68999999997</v>
      </c>
    </row>
    <row r="17" spans="1:5" x14ac:dyDescent="0.25">
      <c r="A17" s="20">
        <v>44628</v>
      </c>
      <c r="B17" s="12" t="s">
        <v>51</v>
      </c>
      <c r="C17" s="7">
        <v>600</v>
      </c>
      <c r="D17" s="7">
        <v>0</v>
      </c>
      <c r="E17" s="31">
        <f t="shared" si="0"/>
        <v>110406.68999999997</v>
      </c>
    </row>
    <row r="18" spans="1:5" x14ac:dyDescent="0.25">
      <c r="A18" s="20">
        <v>44628</v>
      </c>
      <c r="B18" s="36" t="s">
        <v>52</v>
      </c>
      <c r="C18" s="37">
        <v>225.4</v>
      </c>
      <c r="D18" s="37">
        <v>0</v>
      </c>
      <c r="E18" s="31">
        <f t="shared" si="0"/>
        <v>110181.28999999998</v>
      </c>
    </row>
    <row r="19" spans="1:5" x14ac:dyDescent="0.25">
      <c r="A19" s="20">
        <v>44628</v>
      </c>
      <c r="B19" s="36" t="s">
        <v>53</v>
      </c>
      <c r="C19" s="37">
        <v>220</v>
      </c>
      <c r="D19" s="37">
        <v>0</v>
      </c>
      <c r="E19" s="31">
        <f t="shared" si="0"/>
        <v>109961.28999999998</v>
      </c>
    </row>
    <row r="20" spans="1:5" x14ac:dyDescent="0.25">
      <c r="A20" s="20">
        <v>44628</v>
      </c>
      <c r="B20" s="36" t="s">
        <v>54</v>
      </c>
      <c r="C20" s="37">
        <v>1000</v>
      </c>
      <c r="D20" s="37">
        <v>0</v>
      </c>
      <c r="E20" s="31">
        <f t="shared" si="0"/>
        <v>108961.28999999998</v>
      </c>
    </row>
    <row r="21" spans="1:5" x14ac:dyDescent="0.25">
      <c r="A21" s="20">
        <v>44628</v>
      </c>
      <c r="B21" s="12" t="s">
        <v>55</v>
      </c>
      <c r="C21" s="7">
        <v>3720.43</v>
      </c>
      <c r="D21" s="7">
        <v>0</v>
      </c>
      <c r="E21" s="31">
        <f t="shared" si="0"/>
        <v>105240.85999999999</v>
      </c>
    </row>
    <row r="22" spans="1:5" x14ac:dyDescent="0.25">
      <c r="A22" s="20">
        <v>44628</v>
      </c>
      <c r="B22" s="12" t="s">
        <v>56</v>
      </c>
      <c r="C22" s="7">
        <v>6024.78</v>
      </c>
      <c r="D22" s="7">
        <v>0</v>
      </c>
      <c r="E22" s="31">
        <f t="shared" si="0"/>
        <v>99216.079999999987</v>
      </c>
    </row>
    <row r="23" spans="1:5" x14ac:dyDescent="0.25">
      <c r="A23" s="20">
        <v>44628</v>
      </c>
      <c r="B23" s="12" t="s">
        <v>57</v>
      </c>
      <c r="C23" s="7">
        <v>6215.12</v>
      </c>
      <c r="D23" s="7">
        <v>0</v>
      </c>
      <c r="E23" s="31">
        <f t="shared" si="0"/>
        <v>93000.959999999992</v>
      </c>
    </row>
    <row r="24" spans="1:5" x14ac:dyDescent="0.25">
      <c r="A24" s="20">
        <v>44628</v>
      </c>
      <c r="B24" s="12" t="s">
        <v>58</v>
      </c>
      <c r="C24" s="7">
        <v>4577.3500000000004</v>
      </c>
      <c r="D24" s="7">
        <v>0</v>
      </c>
      <c r="E24" s="31">
        <f t="shared" si="0"/>
        <v>88423.609999999986</v>
      </c>
    </row>
    <row r="25" spans="1:5" x14ac:dyDescent="0.25">
      <c r="A25" s="20">
        <v>44628</v>
      </c>
      <c r="B25" s="12" t="s">
        <v>59</v>
      </c>
      <c r="C25" s="7">
        <v>4762.67</v>
      </c>
      <c r="D25" s="7">
        <v>0</v>
      </c>
      <c r="E25" s="31">
        <f t="shared" si="0"/>
        <v>83660.939999999988</v>
      </c>
    </row>
    <row r="26" spans="1:5" x14ac:dyDescent="0.25">
      <c r="A26" s="20">
        <v>44628</v>
      </c>
      <c r="B26" s="36" t="s">
        <v>60</v>
      </c>
      <c r="C26" s="37">
        <v>123.48</v>
      </c>
      <c r="D26" s="37">
        <v>0</v>
      </c>
      <c r="E26" s="31">
        <f t="shared" si="0"/>
        <v>83537.459999999992</v>
      </c>
    </row>
    <row r="27" spans="1:5" x14ac:dyDescent="0.25">
      <c r="A27" s="20">
        <v>44628</v>
      </c>
      <c r="B27" s="36" t="s">
        <v>61</v>
      </c>
      <c r="C27" s="37">
        <v>30.98</v>
      </c>
      <c r="D27" s="37">
        <v>0</v>
      </c>
      <c r="E27" s="31">
        <f t="shared" si="0"/>
        <v>83506.48</v>
      </c>
    </row>
    <row r="28" spans="1:5" x14ac:dyDescent="0.25">
      <c r="A28" s="20">
        <v>44628</v>
      </c>
      <c r="B28" s="36" t="s">
        <v>62</v>
      </c>
      <c r="C28" s="37">
        <v>150</v>
      </c>
      <c r="D28" s="37">
        <v>0</v>
      </c>
      <c r="E28" s="31">
        <f t="shared" si="0"/>
        <v>83356.479999999996</v>
      </c>
    </row>
    <row r="29" spans="1:5" x14ac:dyDescent="0.25">
      <c r="A29" s="20">
        <v>44628</v>
      </c>
      <c r="B29" s="36" t="s">
        <v>63</v>
      </c>
      <c r="C29" s="37">
        <v>124.39</v>
      </c>
      <c r="D29" s="37">
        <v>0</v>
      </c>
      <c r="E29" s="31">
        <f t="shared" si="0"/>
        <v>83232.09</v>
      </c>
    </row>
    <row r="30" spans="1:5" x14ac:dyDescent="0.25">
      <c r="A30" s="20">
        <v>44629</v>
      </c>
      <c r="B30" s="36" t="s">
        <v>64</v>
      </c>
      <c r="C30" s="37">
        <v>660.5</v>
      </c>
      <c r="D30" s="37">
        <v>0</v>
      </c>
      <c r="E30" s="31">
        <f t="shared" si="0"/>
        <v>82571.59</v>
      </c>
    </row>
    <row r="31" spans="1:5" x14ac:dyDescent="0.25">
      <c r="A31" s="20">
        <v>44630</v>
      </c>
      <c r="B31" s="36" t="s">
        <v>65</v>
      </c>
      <c r="C31" s="37">
        <v>106.5</v>
      </c>
      <c r="D31" s="37">
        <v>0</v>
      </c>
      <c r="E31" s="31">
        <f t="shared" si="0"/>
        <v>82465.09</v>
      </c>
    </row>
    <row r="32" spans="1:5" x14ac:dyDescent="0.25">
      <c r="A32" s="20">
        <v>44630</v>
      </c>
      <c r="B32" s="36" t="s">
        <v>66</v>
      </c>
      <c r="C32" s="37">
        <v>124.3</v>
      </c>
      <c r="D32" s="37">
        <v>0</v>
      </c>
      <c r="E32" s="31">
        <f t="shared" si="0"/>
        <v>82340.789999999994</v>
      </c>
    </row>
    <row r="33" spans="1:5" x14ac:dyDescent="0.25">
      <c r="A33" s="20">
        <v>44630</v>
      </c>
      <c r="B33" s="36" t="s">
        <v>67</v>
      </c>
      <c r="C33" s="37">
        <v>1005</v>
      </c>
      <c r="D33" s="37">
        <v>0</v>
      </c>
      <c r="E33" s="31">
        <f t="shared" si="0"/>
        <v>81335.789999999994</v>
      </c>
    </row>
    <row r="34" spans="1:5" x14ac:dyDescent="0.25">
      <c r="A34" s="20">
        <v>44630</v>
      </c>
      <c r="B34" s="36" t="s">
        <v>68</v>
      </c>
      <c r="C34" s="37">
        <v>34.89</v>
      </c>
      <c r="D34" s="37">
        <v>0</v>
      </c>
      <c r="E34" s="31">
        <f t="shared" si="0"/>
        <v>81300.899999999994</v>
      </c>
    </row>
    <row r="35" spans="1:5" x14ac:dyDescent="0.25">
      <c r="A35" s="20">
        <v>44634</v>
      </c>
      <c r="B35" s="36" t="s">
        <v>69</v>
      </c>
      <c r="C35" s="37">
        <v>970</v>
      </c>
      <c r="D35" s="37">
        <v>0</v>
      </c>
      <c r="E35" s="31">
        <f t="shared" si="0"/>
        <v>80330.899999999994</v>
      </c>
    </row>
    <row r="36" spans="1:5" x14ac:dyDescent="0.25">
      <c r="A36" s="20">
        <v>44634</v>
      </c>
      <c r="B36" s="36" t="s">
        <v>70</v>
      </c>
      <c r="C36" s="37">
        <v>1025.44</v>
      </c>
      <c r="D36" s="37">
        <v>0</v>
      </c>
      <c r="E36" s="31">
        <f t="shared" si="0"/>
        <v>79305.459999999992</v>
      </c>
    </row>
    <row r="37" spans="1:5" x14ac:dyDescent="0.25">
      <c r="A37" s="20">
        <v>44634</v>
      </c>
      <c r="B37" s="36" t="s">
        <v>71</v>
      </c>
      <c r="C37" s="37">
        <v>556.5</v>
      </c>
      <c r="D37" s="37">
        <v>0</v>
      </c>
      <c r="E37" s="31">
        <f t="shared" si="0"/>
        <v>78748.959999999992</v>
      </c>
    </row>
    <row r="38" spans="1:5" x14ac:dyDescent="0.25">
      <c r="A38" s="20">
        <v>44634</v>
      </c>
      <c r="B38" s="36" t="s">
        <v>72</v>
      </c>
      <c r="C38" s="37">
        <v>2442.3200000000002</v>
      </c>
      <c r="D38" s="37">
        <v>0</v>
      </c>
      <c r="E38" s="31">
        <f t="shared" si="0"/>
        <v>76306.639999999985</v>
      </c>
    </row>
    <row r="39" spans="1:5" x14ac:dyDescent="0.25">
      <c r="A39" s="20">
        <v>44634</v>
      </c>
      <c r="B39" s="36" t="s">
        <v>73</v>
      </c>
      <c r="C39" s="37">
        <v>500</v>
      </c>
      <c r="D39" s="37">
        <v>0</v>
      </c>
      <c r="E39" s="31">
        <f t="shared" si="0"/>
        <v>75806.639999999985</v>
      </c>
    </row>
    <row r="40" spans="1:5" x14ac:dyDescent="0.25">
      <c r="A40" s="20">
        <v>44634</v>
      </c>
      <c r="B40" s="36" t="s">
        <v>74</v>
      </c>
      <c r="C40" s="37">
        <v>38.72</v>
      </c>
      <c r="D40" s="37">
        <v>0</v>
      </c>
      <c r="E40" s="31">
        <f t="shared" si="0"/>
        <v>75767.919999999984</v>
      </c>
    </row>
    <row r="41" spans="1:5" x14ac:dyDescent="0.25">
      <c r="A41" s="20">
        <v>44634</v>
      </c>
      <c r="B41" s="36" t="s">
        <v>75</v>
      </c>
      <c r="C41" s="37">
        <v>25</v>
      </c>
      <c r="D41" s="37">
        <v>0</v>
      </c>
      <c r="E41" s="31">
        <f t="shared" si="0"/>
        <v>75742.919999999984</v>
      </c>
    </row>
    <row r="42" spans="1:5" x14ac:dyDescent="0.25">
      <c r="A42" s="20">
        <v>44635</v>
      </c>
      <c r="B42" s="36" t="s">
        <v>76</v>
      </c>
      <c r="C42" s="37">
        <v>148.52000000000001</v>
      </c>
      <c r="D42" s="37">
        <v>0</v>
      </c>
      <c r="E42" s="31">
        <f t="shared" si="0"/>
        <v>75594.39999999998</v>
      </c>
    </row>
    <row r="43" spans="1:5" x14ac:dyDescent="0.25">
      <c r="A43" s="20">
        <v>44635</v>
      </c>
      <c r="B43" s="36" t="s">
        <v>77</v>
      </c>
      <c r="C43" s="37">
        <v>4480.03</v>
      </c>
      <c r="D43" s="37">
        <v>0</v>
      </c>
      <c r="E43" s="31">
        <f t="shared" si="0"/>
        <v>71114.369999999981</v>
      </c>
    </row>
    <row r="44" spans="1:5" x14ac:dyDescent="0.25">
      <c r="A44" s="20">
        <v>44635</v>
      </c>
      <c r="B44" s="36" t="s">
        <v>78</v>
      </c>
      <c r="C44" s="37">
        <v>493.69</v>
      </c>
      <c r="D44" s="37">
        <v>0</v>
      </c>
      <c r="E44" s="31">
        <f t="shared" si="0"/>
        <v>70620.679999999978</v>
      </c>
    </row>
    <row r="45" spans="1:5" x14ac:dyDescent="0.25">
      <c r="A45" s="20">
        <v>44635</v>
      </c>
      <c r="B45" s="36" t="s">
        <v>79</v>
      </c>
      <c r="C45" s="37">
        <v>173.04</v>
      </c>
      <c r="D45" s="37">
        <v>0</v>
      </c>
      <c r="E45" s="31">
        <f t="shared" si="0"/>
        <v>70447.639999999985</v>
      </c>
    </row>
    <row r="46" spans="1:5" x14ac:dyDescent="0.25">
      <c r="A46" s="20">
        <v>44635</v>
      </c>
      <c r="B46" s="36" t="s">
        <v>80</v>
      </c>
      <c r="C46" s="37">
        <v>330</v>
      </c>
      <c r="D46" s="37">
        <v>0</v>
      </c>
      <c r="E46" s="31">
        <f t="shared" si="0"/>
        <v>70117.639999999985</v>
      </c>
    </row>
    <row r="47" spans="1:5" x14ac:dyDescent="0.25">
      <c r="A47" s="20">
        <v>44635</v>
      </c>
      <c r="B47" s="36" t="s">
        <v>81</v>
      </c>
      <c r="C47" s="37">
        <v>104.6</v>
      </c>
      <c r="D47" s="37">
        <v>0</v>
      </c>
      <c r="E47" s="31">
        <f t="shared" si="0"/>
        <v>70013.039999999979</v>
      </c>
    </row>
    <row r="48" spans="1:5" x14ac:dyDescent="0.25">
      <c r="A48" s="20">
        <v>44635</v>
      </c>
      <c r="B48" s="36" t="s">
        <v>82</v>
      </c>
      <c r="C48" s="37">
        <v>124.8</v>
      </c>
      <c r="D48" s="37">
        <v>0</v>
      </c>
      <c r="E48" s="31">
        <f t="shared" si="0"/>
        <v>69888.239999999976</v>
      </c>
    </row>
    <row r="49" spans="1:5" x14ac:dyDescent="0.25">
      <c r="A49" s="20">
        <v>44635</v>
      </c>
      <c r="B49" s="36" t="s">
        <v>83</v>
      </c>
      <c r="C49" s="37">
        <v>325.2</v>
      </c>
      <c r="D49" s="37">
        <v>0</v>
      </c>
      <c r="E49" s="31">
        <f t="shared" si="0"/>
        <v>69563.039999999979</v>
      </c>
    </row>
    <row r="50" spans="1:5" x14ac:dyDescent="0.25">
      <c r="A50" s="20">
        <v>44635</v>
      </c>
      <c r="B50" s="36" t="s">
        <v>84</v>
      </c>
      <c r="C50" s="37">
        <v>286.45999999999998</v>
      </c>
      <c r="D50" s="37">
        <v>0</v>
      </c>
      <c r="E50" s="31">
        <f t="shared" si="0"/>
        <v>69276.579999999973</v>
      </c>
    </row>
    <row r="51" spans="1:5" x14ac:dyDescent="0.25">
      <c r="A51" s="20">
        <v>44635</v>
      </c>
      <c r="B51" s="36" t="s">
        <v>85</v>
      </c>
      <c r="C51" s="37">
        <v>858.61</v>
      </c>
      <c r="D51" s="37">
        <v>0</v>
      </c>
      <c r="E51" s="31">
        <f t="shared" si="0"/>
        <v>68417.969999999972</v>
      </c>
    </row>
    <row r="52" spans="1:5" x14ac:dyDescent="0.25">
      <c r="A52" s="20">
        <v>44635</v>
      </c>
      <c r="B52" s="36" t="s">
        <v>86</v>
      </c>
      <c r="C52" s="37">
        <v>437.84</v>
      </c>
      <c r="D52" s="37">
        <v>0</v>
      </c>
      <c r="E52" s="31">
        <f t="shared" si="0"/>
        <v>67980.129999999976</v>
      </c>
    </row>
    <row r="53" spans="1:5" x14ac:dyDescent="0.25">
      <c r="A53" s="20">
        <v>44635</v>
      </c>
      <c r="B53" s="36" t="s">
        <v>87</v>
      </c>
      <c r="C53" s="37">
        <v>2146.7800000000002</v>
      </c>
      <c r="D53" s="37">
        <v>0</v>
      </c>
      <c r="E53" s="31">
        <f t="shared" si="0"/>
        <v>65833.349999999977</v>
      </c>
    </row>
    <row r="54" spans="1:5" x14ac:dyDescent="0.25">
      <c r="A54" s="20">
        <v>44635</v>
      </c>
      <c r="B54" s="36" t="s">
        <v>88</v>
      </c>
      <c r="C54" s="37">
        <v>0</v>
      </c>
      <c r="D54" s="37">
        <v>0.01</v>
      </c>
      <c r="E54" s="31">
        <f t="shared" si="0"/>
        <v>65833.359999999971</v>
      </c>
    </row>
    <row r="55" spans="1:5" x14ac:dyDescent="0.25">
      <c r="A55" s="20">
        <v>44641</v>
      </c>
      <c r="B55" s="36" t="s">
        <v>89</v>
      </c>
      <c r="C55" s="37">
        <v>505.25</v>
      </c>
      <c r="D55" s="37">
        <v>0</v>
      </c>
      <c r="E55" s="31">
        <f t="shared" si="0"/>
        <v>65328.109999999971</v>
      </c>
    </row>
    <row r="56" spans="1:5" x14ac:dyDescent="0.25">
      <c r="A56" s="20">
        <v>44641</v>
      </c>
      <c r="B56" s="36" t="s">
        <v>90</v>
      </c>
      <c r="C56" s="37">
        <v>139.22999999999999</v>
      </c>
      <c r="D56" s="37">
        <v>0</v>
      </c>
      <c r="E56" s="31">
        <f t="shared" si="0"/>
        <v>65188.879999999968</v>
      </c>
    </row>
    <row r="57" spans="1:5" x14ac:dyDescent="0.25">
      <c r="A57" s="20">
        <v>44641</v>
      </c>
      <c r="B57" s="36" t="s">
        <v>91</v>
      </c>
      <c r="C57" s="37">
        <v>1615</v>
      </c>
      <c r="D57" s="37">
        <v>0</v>
      </c>
      <c r="E57" s="31">
        <f t="shared" si="0"/>
        <v>63573.879999999968</v>
      </c>
    </row>
    <row r="58" spans="1:5" x14ac:dyDescent="0.25">
      <c r="A58" s="20">
        <v>44643</v>
      </c>
      <c r="B58" s="36" t="s">
        <v>92</v>
      </c>
      <c r="C58" s="37">
        <v>670</v>
      </c>
      <c r="D58" s="37">
        <v>0</v>
      </c>
      <c r="E58" s="31">
        <f t="shared" si="0"/>
        <v>62903.879999999968</v>
      </c>
    </row>
    <row r="59" spans="1:5" x14ac:dyDescent="0.25">
      <c r="A59" s="20">
        <v>44643</v>
      </c>
      <c r="B59" s="36" t="s">
        <v>93</v>
      </c>
      <c r="C59" s="37">
        <v>75</v>
      </c>
      <c r="D59" s="37">
        <v>0</v>
      </c>
      <c r="E59" s="31">
        <f t="shared" si="0"/>
        <v>62828.879999999968</v>
      </c>
    </row>
    <row r="60" spans="1:5" x14ac:dyDescent="0.25">
      <c r="A60" s="20">
        <v>44644</v>
      </c>
      <c r="B60" s="36" t="s">
        <v>94</v>
      </c>
      <c r="C60" s="37">
        <v>100</v>
      </c>
      <c r="D60" s="37">
        <v>0</v>
      </c>
      <c r="E60" s="31">
        <f t="shared" si="0"/>
        <v>62728.879999999968</v>
      </c>
    </row>
    <row r="61" spans="1:5" x14ac:dyDescent="0.25">
      <c r="A61" s="20">
        <v>44645</v>
      </c>
      <c r="B61" s="36" t="s">
        <v>96</v>
      </c>
      <c r="C61" s="37">
        <v>16.809999999999999</v>
      </c>
      <c r="D61" s="37">
        <v>0</v>
      </c>
      <c r="E61" s="31">
        <f t="shared" si="0"/>
        <v>62712.069999999971</v>
      </c>
    </row>
    <row r="62" spans="1:5" x14ac:dyDescent="0.25">
      <c r="A62" s="20">
        <v>44645</v>
      </c>
      <c r="B62" s="36" t="s">
        <v>95</v>
      </c>
      <c r="C62" s="37">
        <v>60.5</v>
      </c>
      <c r="D62" s="37">
        <v>0</v>
      </c>
      <c r="E62" s="31">
        <f t="shared" si="0"/>
        <v>62651.569999999971</v>
      </c>
    </row>
    <row r="63" spans="1:5" x14ac:dyDescent="0.25">
      <c r="A63" s="20">
        <v>44645</v>
      </c>
      <c r="B63" s="36" t="s">
        <v>97</v>
      </c>
      <c r="C63" s="37">
        <v>140.63999999999999</v>
      </c>
      <c r="D63" s="37">
        <v>0</v>
      </c>
      <c r="E63" s="31">
        <f t="shared" si="0"/>
        <v>62510.929999999971</v>
      </c>
    </row>
    <row r="64" spans="1:5" x14ac:dyDescent="0.25">
      <c r="A64" s="20">
        <v>44645</v>
      </c>
      <c r="B64" s="36" t="s">
        <v>98</v>
      </c>
      <c r="C64" s="37">
        <v>278.18</v>
      </c>
      <c r="D64" s="37">
        <v>0</v>
      </c>
      <c r="E64" s="31">
        <f t="shared" si="0"/>
        <v>62232.749999999971</v>
      </c>
    </row>
    <row r="65" spans="1:5" x14ac:dyDescent="0.25">
      <c r="A65" s="20">
        <v>44648</v>
      </c>
      <c r="B65" s="12" t="s">
        <v>99</v>
      </c>
      <c r="C65" s="7">
        <v>0</v>
      </c>
      <c r="D65" s="7">
        <v>3628.03</v>
      </c>
      <c r="E65" s="31">
        <f t="shared" si="0"/>
        <v>65860.77999999997</v>
      </c>
    </row>
    <row r="66" spans="1:5" x14ac:dyDescent="0.25">
      <c r="A66" s="20">
        <v>44648</v>
      </c>
      <c r="B66" s="38" t="s">
        <v>205</v>
      </c>
      <c r="C66" s="7">
        <v>0</v>
      </c>
      <c r="D66" s="7">
        <v>214.4</v>
      </c>
      <c r="E66" s="31">
        <f t="shared" si="0"/>
        <v>66075.179999999964</v>
      </c>
    </row>
    <row r="67" spans="1:5" x14ac:dyDescent="0.25">
      <c r="A67" s="20">
        <v>44648</v>
      </c>
      <c r="B67" s="36" t="s">
        <v>266</v>
      </c>
      <c r="C67" s="37">
        <v>6887.2</v>
      </c>
      <c r="D67" s="37">
        <v>0</v>
      </c>
      <c r="E67" s="31">
        <f t="shared" si="0"/>
        <v>59187.979999999967</v>
      </c>
    </row>
    <row r="68" spans="1:5" x14ac:dyDescent="0.25">
      <c r="A68" s="20">
        <v>44648</v>
      </c>
      <c r="B68" s="36" t="s">
        <v>100</v>
      </c>
      <c r="C68" s="37">
        <v>271.8</v>
      </c>
      <c r="D68" s="37">
        <v>0</v>
      </c>
      <c r="E68" s="31">
        <f t="shared" si="0"/>
        <v>58916.179999999964</v>
      </c>
    </row>
    <row r="69" spans="1:5" x14ac:dyDescent="0.25">
      <c r="A69" s="20">
        <v>44648</v>
      </c>
      <c r="B69" s="36" t="s">
        <v>101</v>
      </c>
      <c r="C69" s="37">
        <v>1377.25</v>
      </c>
      <c r="D69" s="37">
        <v>0</v>
      </c>
      <c r="E69" s="31">
        <f t="shared" si="0"/>
        <v>57538.929999999964</v>
      </c>
    </row>
    <row r="70" spans="1:5" x14ac:dyDescent="0.25">
      <c r="A70" s="20">
        <v>44648</v>
      </c>
      <c r="B70" s="36" t="s">
        <v>102</v>
      </c>
      <c r="C70" s="37">
        <v>406.08</v>
      </c>
      <c r="D70" s="37">
        <v>0</v>
      </c>
      <c r="E70" s="31">
        <f t="shared" si="0"/>
        <v>57132.849999999962</v>
      </c>
    </row>
    <row r="71" spans="1:5" x14ac:dyDescent="0.25">
      <c r="A71" s="20">
        <v>44648</v>
      </c>
      <c r="B71" s="36" t="s">
        <v>103</v>
      </c>
      <c r="C71" s="37">
        <v>6395.58</v>
      </c>
      <c r="D71" s="37">
        <v>0</v>
      </c>
      <c r="E71" s="31">
        <f t="shared" si="0"/>
        <v>50737.26999999996</v>
      </c>
    </row>
    <row r="72" spans="1:5" x14ac:dyDescent="0.25">
      <c r="A72" s="20">
        <v>44648</v>
      </c>
      <c r="B72" s="36" t="s">
        <v>104</v>
      </c>
      <c r="C72" s="37">
        <v>290</v>
      </c>
      <c r="D72" s="37">
        <v>0</v>
      </c>
      <c r="E72" s="31">
        <f t="shared" si="0"/>
        <v>50447.26999999996</v>
      </c>
    </row>
    <row r="73" spans="1:5" x14ac:dyDescent="0.25">
      <c r="A73" s="20">
        <v>44648</v>
      </c>
      <c r="B73" s="36" t="s">
        <v>105</v>
      </c>
      <c r="C73" s="37">
        <v>89.91</v>
      </c>
      <c r="D73" s="37">
        <v>0</v>
      </c>
      <c r="E73" s="31">
        <f t="shared" si="0"/>
        <v>50357.359999999957</v>
      </c>
    </row>
    <row r="74" spans="1:5" x14ac:dyDescent="0.25">
      <c r="A74" s="20">
        <v>44648</v>
      </c>
      <c r="B74" s="36" t="s">
        <v>106</v>
      </c>
      <c r="C74" s="37">
        <v>2731.95</v>
      </c>
      <c r="D74" s="37">
        <v>0</v>
      </c>
      <c r="E74" s="31">
        <f t="shared" si="0"/>
        <v>47625.40999999996</v>
      </c>
    </row>
    <row r="75" spans="1:5" x14ac:dyDescent="0.25">
      <c r="A75" s="20">
        <v>44648</v>
      </c>
      <c r="B75" s="12" t="s">
        <v>107</v>
      </c>
      <c r="C75" s="7">
        <v>41727.440000000002</v>
      </c>
      <c r="D75" s="7">
        <v>0</v>
      </c>
      <c r="E75" s="31">
        <f t="shared" si="0"/>
        <v>5897.9699999999575</v>
      </c>
    </row>
    <row r="76" spans="1:5" x14ac:dyDescent="0.25">
      <c r="A76" s="20">
        <v>44648</v>
      </c>
      <c r="B76" s="36" t="s">
        <v>108</v>
      </c>
      <c r="C76" s="37">
        <v>75</v>
      </c>
      <c r="D76" s="37">
        <v>0</v>
      </c>
      <c r="E76" s="31">
        <f t="shared" si="0"/>
        <v>5822.9699999999575</v>
      </c>
    </row>
    <row r="77" spans="1:5" x14ac:dyDescent="0.25">
      <c r="A77" s="20">
        <v>44648</v>
      </c>
      <c r="B77" s="36" t="s">
        <v>109</v>
      </c>
      <c r="C77" s="37">
        <v>980</v>
      </c>
      <c r="D77" s="37">
        <v>0</v>
      </c>
      <c r="E77" s="31">
        <f t="shared" si="0"/>
        <v>4842.9699999999575</v>
      </c>
    </row>
    <row r="78" spans="1:5" x14ac:dyDescent="0.25">
      <c r="A78" s="20">
        <v>44648</v>
      </c>
      <c r="B78" s="36" t="s">
        <v>110</v>
      </c>
      <c r="C78" s="37">
        <v>470</v>
      </c>
      <c r="D78" s="37">
        <v>0</v>
      </c>
      <c r="E78" s="31">
        <f t="shared" si="0"/>
        <v>4372.9699999999575</v>
      </c>
    </row>
    <row r="79" spans="1:5" x14ac:dyDescent="0.25">
      <c r="A79" s="20">
        <v>44648</v>
      </c>
      <c r="B79" s="36" t="s">
        <v>111</v>
      </c>
      <c r="C79" s="37">
        <v>0</v>
      </c>
      <c r="D79" s="37">
        <v>400.96</v>
      </c>
      <c r="E79" s="31">
        <f t="shared" ref="E79:E80" si="1">E78+D79-C79</f>
        <v>4773.9299999999575</v>
      </c>
    </row>
    <row r="80" spans="1:5" x14ac:dyDescent="0.25">
      <c r="A80" s="20"/>
      <c r="B80" s="36" t="s">
        <v>112</v>
      </c>
      <c r="C80" s="37"/>
      <c r="D80" s="37"/>
      <c r="E80" s="31">
        <f t="shared" si="1"/>
        <v>4773.9299999999575</v>
      </c>
    </row>
    <row r="81" spans="1:5" ht="15.75" thickBot="1" x14ac:dyDescent="0.3">
      <c r="A81" s="29"/>
      <c r="B81" s="27"/>
      <c r="C81" s="25"/>
      <c r="D81" s="25"/>
      <c r="E81" s="23"/>
    </row>
    <row r="82" spans="1:5" ht="15.75" thickBot="1" x14ac:dyDescent="0.3">
      <c r="B82" s="39" t="s">
        <v>113</v>
      </c>
      <c r="C82" s="40">
        <v>44621</v>
      </c>
      <c r="D82" s="41"/>
      <c r="E82" s="42"/>
    </row>
    <row r="83" spans="1:5" x14ac:dyDescent="0.25">
      <c r="B83" s="43" t="s">
        <v>0</v>
      </c>
      <c r="C83" s="44">
        <v>2364.96</v>
      </c>
      <c r="D83" s="25"/>
      <c r="E83" s="42"/>
    </row>
    <row r="84" spans="1:5" x14ac:dyDescent="0.25">
      <c r="B84" s="46" t="s">
        <v>6</v>
      </c>
      <c r="C84" s="47">
        <v>2572.0500000000002</v>
      </c>
      <c r="D84" s="25"/>
      <c r="E84" s="42"/>
    </row>
    <row r="85" spans="1:5" x14ac:dyDescent="0.25">
      <c r="B85" s="46" t="s">
        <v>15</v>
      </c>
      <c r="C85" s="47">
        <v>1785.51</v>
      </c>
      <c r="D85" s="45"/>
      <c r="E85" s="42"/>
    </row>
    <row r="86" spans="1:5" x14ac:dyDescent="0.25">
      <c r="B86" s="46" t="s">
        <v>20</v>
      </c>
      <c r="C86" s="48">
        <v>2056.1</v>
      </c>
      <c r="D86" s="25"/>
      <c r="E86" s="42"/>
    </row>
    <row r="87" spans="1:5" x14ac:dyDescent="0.25">
      <c r="B87" s="46" t="s">
        <v>12</v>
      </c>
      <c r="C87" s="47">
        <v>1802.34</v>
      </c>
      <c r="D87" s="25"/>
      <c r="E87" s="42"/>
    </row>
    <row r="88" spans="1:5" x14ac:dyDescent="0.25">
      <c r="B88" s="46" t="s">
        <v>14</v>
      </c>
      <c r="C88" s="47">
        <v>1706.2</v>
      </c>
      <c r="D88" s="25"/>
      <c r="E88" s="42"/>
    </row>
    <row r="89" spans="1:5" x14ac:dyDescent="0.25">
      <c r="B89" s="46" t="s">
        <v>116</v>
      </c>
      <c r="C89" s="47">
        <v>1767.89</v>
      </c>
      <c r="D89" s="25"/>
      <c r="E89" s="42"/>
    </row>
    <row r="90" spans="1:5" x14ac:dyDescent="0.25">
      <c r="B90" s="46" t="s">
        <v>2</v>
      </c>
      <c r="C90" s="47">
        <v>1767.68</v>
      </c>
      <c r="D90" s="25"/>
      <c r="E90" s="42"/>
    </row>
    <row r="91" spans="1:5" x14ac:dyDescent="0.25">
      <c r="B91" s="46" t="s">
        <v>1</v>
      </c>
      <c r="C91" s="47">
        <v>2207.52</v>
      </c>
      <c r="D91" s="25"/>
      <c r="E91" s="42"/>
    </row>
    <row r="92" spans="1:5" x14ac:dyDescent="0.25">
      <c r="B92" s="46" t="s">
        <v>11</v>
      </c>
      <c r="C92" s="47">
        <v>2207.6</v>
      </c>
      <c r="D92" s="25"/>
      <c r="E92" s="42"/>
    </row>
    <row r="93" spans="1:5" x14ac:dyDescent="0.25">
      <c r="B93" s="46" t="s">
        <v>22</v>
      </c>
      <c r="C93" s="47">
        <v>2468.7399999999998</v>
      </c>
      <c r="D93" s="25"/>
      <c r="E93" s="42"/>
    </row>
    <row r="94" spans="1:5" x14ac:dyDescent="0.25">
      <c r="B94" s="46" t="s">
        <v>5</v>
      </c>
      <c r="C94" s="47">
        <v>2135.25</v>
      </c>
      <c r="D94" s="25"/>
      <c r="E94" s="42"/>
    </row>
    <row r="95" spans="1:5" x14ac:dyDescent="0.25">
      <c r="B95" s="46" t="s">
        <v>118</v>
      </c>
      <c r="C95" s="47">
        <v>2252.92</v>
      </c>
      <c r="D95" s="25"/>
      <c r="E95" s="42"/>
    </row>
    <row r="96" spans="1:5" x14ac:dyDescent="0.25">
      <c r="B96" s="46" t="s">
        <v>7</v>
      </c>
      <c r="C96" s="48">
        <v>2038.73</v>
      </c>
      <c r="D96" s="25"/>
      <c r="E96" s="42"/>
    </row>
    <row r="97" spans="1:5" x14ac:dyDescent="0.25">
      <c r="B97" s="46" t="s">
        <v>10</v>
      </c>
      <c r="C97" s="47">
        <v>1504.45</v>
      </c>
      <c r="D97" s="25"/>
      <c r="E97" s="42"/>
    </row>
    <row r="98" spans="1:5" x14ac:dyDescent="0.25">
      <c r="B98" s="49" t="s">
        <v>21</v>
      </c>
      <c r="C98" s="47">
        <v>1703.03</v>
      </c>
      <c r="D98" s="25"/>
      <c r="E98" s="42"/>
    </row>
    <row r="99" spans="1:5" x14ac:dyDescent="0.25">
      <c r="B99" s="49" t="s">
        <v>8</v>
      </c>
      <c r="C99" s="47">
        <v>1750.73</v>
      </c>
      <c r="D99" s="25"/>
      <c r="E99" s="42"/>
    </row>
    <row r="100" spans="1:5" x14ac:dyDescent="0.25">
      <c r="B100" s="49" t="s">
        <v>23</v>
      </c>
      <c r="C100" s="47">
        <v>1820.35</v>
      </c>
      <c r="D100" s="25"/>
      <c r="E100" s="42"/>
    </row>
    <row r="101" spans="1:5" x14ac:dyDescent="0.25">
      <c r="B101" s="49" t="s">
        <v>3</v>
      </c>
      <c r="C101" s="47">
        <v>2021.65</v>
      </c>
      <c r="D101" s="25"/>
      <c r="E101" s="42"/>
    </row>
    <row r="102" spans="1:5" x14ac:dyDescent="0.25">
      <c r="B102" s="49" t="s">
        <v>119</v>
      </c>
      <c r="C102" s="47">
        <v>2090.71</v>
      </c>
      <c r="D102" s="25"/>
      <c r="E102" s="42"/>
    </row>
    <row r="103" spans="1:5" ht="15.75" thickBot="1" x14ac:dyDescent="0.3">
      <c r="B103" s="50" t="s">
        <v>19</v>
      </c>
      <c r="C103" s="51">
        <v>1703.03</v>
      </c>
      <c r="D103" s="25"/>
      <c r="E103" s="42"/>
    </row>
    <row r="104" spans="1:5" ht="15.75" thickBot="1" x14ac:dyDescent="0.3">
      <c r="B104" s="52" t="s">
        <v>120</v>
      </c>
      <c r="C104" s="53">
        <f>SUM(C83:C103)</f>
        <v>41727.439999999995</v>
      </c>
      <c r="D104" s="54"/>
      <c r="E104" s="42"/>
    </row>
    <row r="105" spans="1:5" x14ac:dyDescent="0.25">
      <c r="B105" s="55"/>
      <c r="C105" s="42"/>
      <c r="D105" s="42"/>
      <c r="E105" s="42"/>
    </row>
    <row r="106" spans="1:5" s="58" customFormat="1" x14ac:dyDescent="0.25">
      <c r="A106" s="56" t="s">
        <v>127</v>
      </c>
      <c r="B106" s="57"/>
      <c r="C106" s="57"/>
      <c r="D106" s="32"/>
      <c r="E106" s="23"/>
    </row>
    <row r="107" spans="1:5" s="58" customFormat="1" x14ac:dyDescent="0.25">
      <c r="A107" s="56"/>
      <c r="B107" s="57"/>
      <c r="C107" s="57"/>
      <c r="D107" s="32"/>
      <c r="E107" s="23"/>
    </row>
    <row r="108" spans="1:5" s="58" customFormat="1" x14ac:dyDescent="0.25">
      <c r="A108" s="56"/>
      <c r="B108" s="57"/>
      <c r="C108" s="57"/>
      <c r="D108" s="32"/>
      <c r="E108" s="23"/>
    </row>
    <row r="109" spans="1:5" s="58" customFormat="1" x14ac:dyDescent="0.25">
      <c r="A109" s="56"/>
      <c r="B109" s="57"/>
      <c r="C109" s="57"/>
      <c r="D109" s="32"/>
      <c r="E109" s="23"/>
    </row>
    <row r="110" spans="1:5" s="58" customFormat="1" x14ac:dyDescent="0.25">
      <c r="A110" s="56"/>
      <c r="B110" s="57"/>
      <c r="C110" s="57"/>
      <c r="D110" s="32"/>
      <c r="E110" s="23"/>
    </row>
    <row r="111" spans="1:5" s="58" customFormat="1" x14ac:dyDescent="0.25">
      <c r="A111" s="56"/>
      <c r="B111" s="59" t="s">
        <v>121</v>
      </c>
      <c r="C111" s="60" t="s">
        <v>122</v>
      </c>
      <c r="D111" s="32"/>
      <c r="E111" s="23"/>
    </row>
    <row r="112" spans="1:5" s="58" customFormat="1" x14ac:dyDescent="0.25">
      <c r="A112" s="56"/>
      <c r="B112" s="61" t="s">
        <v>123</v>
      </c>
      <c r="C112" s="62" t="s">
        <v>124</v>
      </c>
      <c r="D112" s="32"/>
      <c r="E112" s="23"/>
    </row>
    <row r="113" spans="1:5" x14ac:dyDescent="0.25">
      <c r="A113" s="63"/>
      <c r="B113" s="61" t="s">
        <v>125</v>
      </c>
      <c r="C113" s="62" t="s">
        <v>126</v>
      </c>
      <c r="E113" s="23"/>
    </row>
    <row r="114" spans="1:5" x14ac:dyDescent="0.25">
      <c r="A114" s="29"/>
      <c r="B114" s="27"/>
      <c r="C114" s="25"/>
      <c r="D114" s="25"/>
      <c r="E114" s="23"/>
    </row>
    <row r="115" spans="1:5" x14ac:dyDescent="0.25">
      <c r="A115" s="29"/>
      <c r="B115" s="27"/>
      <c r="C115" s="25"/>
      <c r="D115" s="25"/>
      <c r="E115" s="23"/>
    </row>
    <row r="116" spans="1:5" x14ac:dyDescent="0.25">
      <c r="A116" s="29"/>
      <c r="B116" s="27"/>
      <c r="C116" s="25"/>
      <c r="D116" s="25"/>
      <c r="E116" s="23"/>
    </row>
  </sheetData>
  <pageMargins left="0.511811024" right="0.511811024" top="0.78740157499999996" bottom="0.78740157499999996" header="0.31496062000000002" footer="0.31496062000000002"/>
  <pageSetup paperSize="9" scale="7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5"/>
  <sheetViews>
    <sheetView tabSelected="1" topLeftCell="A88" workbookViewId="0">
      <selection activeCell="F106" sqref="F106"/>
    </sheetView>
  </sheetViews>
  <sheetFormatPr defaultRowHeight="15" x14ac:dyDescent="0.25"/>
  <cols>
    <col min="1" max="1" width="10.7109375" style="32" bestFit="1" customWidth="1"/>
    <col min="2" max="2" width="11" style="35" customWidth="1"/>
    <col min="3" max="3" width="47.7109375" style="32" customWidth="1"/>
    <col min="4" max="4" width="38.42578125" style="32" customWidth="1"/>
    <col min="5" max="5" width="11.28515625" style="34" customWidth="1"/>
    <col min="6" max="6" width="11" style="34" customWidth="1"/>
    <col min="7" max="16384" width="9.140625" style="32"/>
  </cols>
  <sheetData>
    <row r="1" spans="1:6" x14ac:dyDescent="0.25">
      <c r="B1" s="75"/>
      <c r="C1" s="174" t="s">
        <v>243</v>
      </c>
      <c r="D1" s="174"/>
    </row>
    <row r="2" spans="1:6" x14ac:dyDescent="0.25">
      <c r="B2" s="75"/>
      <c r="C2" s="175" t="s">
        <v>251</v>
      </c>
      <c r="D2" s="175"/>
    </row>
    <row r="3" spans="1:6" x14ac:dyDescent="0.25">
      <c r="B3" s="75"/>
      <c r="C3" s="176" t="s">
        <v>244</v>
      </c>
      <c r="D3" s="176"/>
    </row>
    <row r="4" spans="1:6" ht="25.5" x14ac:dyDescent="0.25">
      <c r="A4" s="76" t="s">
        <v>245</v>
      </c>
      <c r="B4" s="77" t="s">
        <v>246</v>
      </c>
      <c r="C4" s="78" t="s">
        <v>247</v>
      </c>
      <c r="D4" s="79" t="s">
        <v>248</v>
      </c>
      <c r="E4" s="80" t="s">
        <v>249</v>
      </c>
      <c r="F4" s="80" t="s">
        <v>250</v>
      </c>
    </row>
    <row r="5" spans="1:6" x14ac:dyDescent="0.25">
      <c r="A5" s="84">
        <v>44622</v>
      </c>
      <c r="B5" s="85">
        <v>7420</v>
      </c>
      <c r="C5" s="36" t="s">
        <v>225</v>
      </c>
      <c r="D5" s="36" t="s">
        <v>220</v>
      </c>
      <c r="E5" s="37">
        <v>4480.03</v>
      </c>
      <c r="F5" s="37">
        <v>4480.03</v>
      </c>
    </row>
    <row r="6" spans="1:6" x14ac:dyDescent="0.25">
      <c r="A6" s="84">
        <v>44623</v>
      </c>
      <c r="B6" s="85">
        <v>614649</v>
      </c>
      <c r="C6" s="36" t="s">
        <v>226</v>
      </c>
      <c r="D6" s="83" t="s">
        <v>256</v>
      </c>
      <c r="E6" s="37">
        <v>104.6</v>
      </c>
      <c r="F6" s="37">
        <v>104.6</v>
      </c>
    </row>
    <row r="7" spans="1:6" x14ac:dyDescent="0.25">
      <c r="A7" s="84">
        <v>44623</v>
      </c>
      <c r="B7" s="85">
        <v>6059</v>
      </c>
      <c r="C7" s="36" t="s">
        <v>216</v>
      </c>
      <c r="D7" s="83" t="s">
        <v>256</v>
      </c>
      <c r="E7" s="37">
        <v>106.5</v>
      </c>
      <c r="F7" s="37">
        <v>106.5</v>
      </c>
    </row>
    <row r="8" spans="1:6" x14ac:dyDescent="0.25">
      <c r="A8" s="84">
        <v>44627</v>
      </c>
      <c r="B8" s="85">
        <v>5947</v>
      </c>
      <c r="C8" s="36" t="s">
        <v>222</v>
      </c>
      <c r="D8" s="36" t="s">
        <v>257</v>
      </c>
      <c r="E8" s="37">
        <v>858.61</v>
      </c>
      <c r="F8" s="37">
        <v>858.61</v>
      </c>
    </row>
    <row r="9" spans="1:6" x14ac:dyDescent="0.25">
      <c r="A9" s="84">
        <v>44627</v>
      </c>
      <c r="B9" s="85">
        <v>2510</v>
      </c>
      <c r="C9" s="36" t="s">
        <v>222</v>
      </c>
      <c r="D9" s="36" t="s">
        <v>257</v>
      </c>
      <c r="E9" s="37">
        <v>325.2</v>
      </c>
      <c r="F9" s="37">
        <v>325.2</v>
      </c>
    </row>
    <row r="10" spans="1:6" x14ac:dyDescent="0.25">
      <c r="A10" s="84">
        <v>44627</v>
      </c>
      <c r="B10" s="85">
        <v>2501</v>
      </c>
      <c r="C10" s="36" t="s">
        <v>222</v>
      </c>
      <c r="D10" s="36" t="s">
        <v>257</v>
      </c>
      <c r="E10" s="37">
        <v>2146.7800000000002</v>
      </c>
      <c r="F10" s="37">
        <v>2146.7800000000002</v>
      </c>
    </row>
    <row r="11" spans="1:6" x14ac:dyDescent="0.25">
      <c r="A11" s="84">
        <v>44627</v>
      </c>
      <c r="B11" s="85">
        <v>2528</v>
      </c>
      <c r="C11" s="36" t="s">
        <v>222</v>
      </c>
      <c r="D11" s="36" t="s">
        <v>257</v>
      </c>
      <c r="E11" s="37">
        <v>286.45</v>
      </c>
      <c r="F11" s="37">
        <v>286.45</v>
      </c>
    </row>
    <row r="12" spans="1:6" x14ac:dyDescent="0.25">
      <c r="A12" s="84">
        <v>44627</v>
      </c>
      <c r="B12" s="85">
        <v>5939</v>
      </c>
      <c r="C12" s="36" t="s">
        <v>222</v>
      </c>
      <c r="D12" s="36" t="s">
        <v>257</v>
      </c>
      <c r="E12" s="37">
        <v>437.84</v>
      </c>
      <c r="F12" s="37">
        <v>437.84</v>
      </c>
    </row>
    <row r="13" spans="1:6" x14ac:dyDescent="0.25">
      <c r="A13" s="84">
        <v>44627</v>
      </c>
      <c r="B13" s="85">
        <v>10873</v>
      </c>
      <c r="C13" s="36" t="s">
        <v>229</v>
      </c>
      <c r="D13" s="36" t="s">
        <v>253</v>
      </c>
      <c r="E13" s="37">
        <v>505.25</v>
      </c>
      <c r="F13" s="37">
        <v>505.25</v>
      </c>
    </row>
    <row r="14" spans="1:6" x14ac:dyDescent="0.25">
      <c r="A14" s="84">
        <v>44627</v>
      </c>
      <c r="B14" s="85">
        <v>4986</v>
      </c>
      <c r="C14" s="36" t="s">
        <v>207</v>
      </c>
      <c r="D14" s="83" t="s">
        <v>255</v>
      </c>
      <c r="E14" s="37">
        <v>290</v>
      </c>
      <c r="F14" s="37">
        <v>290</v>
      </c>
    </row>
    <row r="15" spans="1:6" x14ac:dyDescent="0.25">
      <c r="A15" s="84">
        <v>44627</v>
      </c>
      <c r="B15" s="85">
        <v>225</v>
      </c>
      <c r="C15" s="36" t="s">
        <v>219</v>
      </c>
      <c r="D15" s="83" t="s">
        <v>255</v>
      </c>
      <c r="E15" s="37">
        <v>2442.3200000000002</v>
      </c>
      <c r="F15" s="37">
        <v>2442.3200000000002</v>
      </c>
    </row>
    <row r="16" spans="1:6" x14ac:dyDescent="0.25">
      <c r="A16" s="84">
        <v>44627</v>
      </c>
      <c r="B16" s="85">
        <v>224</v>
      </c>
      <c r="C16" s="36" t="s">
        <v>219</v>
      </c>
      <c r="D16" s="83" t="s">
        <v>255</v>
      </c>
      <c r="E16" s="37">
        <v>556.5</v>
      </c>
      <c r="F16" s="37">
        <v>556.5</v>
      </c>
    </row>
    <row r="17" spans="1:6" x14ac:dyDescent="0.25">
      <c r="A17" s="84">
        <v>44627</v>
      </c>
      <c r="B17" s="85">
        <v>421133</v>
      </c>
      <c r="C17" s="36" t="s">
        <v>206</v>
      </c>
      <c r="D17" s="83" t="s">
        <v>255</v>
      </c>
      <c r="E17" s="37">
        <v>1435</v>
      </c>
      <c r="F17" s="37">
        <v>1435</v>
      </c>
    </row>
    <row r="18" spans="1:6" x14ac:dyDescent="0.25">
      <c r="A18" s="84">
        <v>44628</v>
      </c>
      <c r="B18" s="85">
        <v>63859</v>
      </c>
      <c r="C18" s="36" t="s">
        <v>215</v>
      </c>
      <c r="D18" s="36" t="s">
        <v>254</v>
      </c>
      <c r="E18" s="37">
        <v>123.48</v>
      </c>
      <c r="F18" s="37">
        <v>123.48</v>
      </c>
    </row>
    <row r="19" spans="1:6" x14ac:dyDescent="0.25">
      <c r="A19" s="84">
        <v>44628</v>
      </c>
      <c r="B19" s="85">
        <v>69400</v>
      </c>
      <c r="C19" s="36" t="s">
        <v>238</v>
      </c>
      <c r="D19" s="36" t="s">
        <v>258</v>
      </c>
      <c r="E19" s="37">
        <v>406.08</v>
      </c>
      <c r="F19" s="37">
        <v>406.08</v>
      </c>
    </row>
    <row r="20" spans="1:6" x14ac:dyDescent="0.25">
      <c r="A20" s="84">
        <v>44628</v>
      </c>
      <c r="B20" s="85">
        <v>63860</v>
      </c>
      <c r="C20" s="36" t="s">
        <v>215</v>
      </c>
      <c r="D20" s="36" t="s">
        <v>253</v>
      </c>
      <c r="E20" s="37">
        <v>30.98</v>
      </c>
      <c r="F20" s="37">
        <v>30.98</v>
      </c>
    </row>
    <row r="21" spans="1:6" x14ac:dyDescent="0.25">
      <c r="A21" s="84">
        <v>44629</v>
      </c>
      <c r="B21" s="85">
        <v>697557</v>
      </c>
      <c r="C21" s="36" t="s">
        <v>209</v>
      </c>
      <c r="D21" s="36" t="s">
        <v>257</v>
      </c>
      <c r="E21" s="37">
        <v>89.91</v>
      </c>
      <c r="F21" s="37">
        <v>89.91</v>
      </c>
    </row>
    <row r="22" spans="1:6" x14ac:dyDescent="0.25">
      <c r="A22" s="84">
        <v>44629</v>
      </c>
      <c r="B22" s="85">
        <v>1115127</v>
      </c>
      <c r="C22" s="36" t="s">
        <v>26</v>
      </c>
      <c r="D22" s="36" t="s">
        <v>258</v>
      </c>
      <c r="E22" s="37">
        <v>493.69</v>
      </c>
      <c r="F22" s="37">
        <v>493.69</v>
      </c>
    </row>
    <row r="23" spans="1:6" x14ac:dyDescent="0.25">
      <c r="A23" s="84">
        <v>44629</v>
      </c>
      <c r="B23" s="85">
        <v>641493</v>
      </c>
      <c r="C23" s="36" t="s">
        <v>223</v>
      </c>
      <c r="D23" s="36" t="s">
        <v>258</v>
      </c>
      <c r="E23" s="37">
        <v>173.04</v>
      </c>
      <c r="F23" s="37">
        <v>173.04</v>
      </c>
    </row>
    <row r="24" spans="1:6" x14ac:dyDescent="0.25">
      <c r="A24" s="84">
        <v>44629</v>
      </c>
      <c r="B24" s="85">
        <v>76261718</v>
      </c>
      <c r="C24" s="36" t="s">
        <v>224</v>
      </c>
      <c r="D24" s="36" t="s">
        <v>258</v>
      </c>
      <c r="E24" s="37">
        <v>148.52000000000001</v>
      </c>
      <c r="F24" s="37">
        <v>148.52000000000001</v>
      </c>
    </row>
    <row r="25" spans="1:6" x14ac:dyDescent="0.25">
      <c r="A25" s="84">
        <v>44629</v>
      </c>
      <c r="B25" s="85">
        <v>270</v>
      </c>
      <c r="C25" s="36" t="s">
        <v>230</v>
      </c>
      <c r="D25" s="83" t="s">
        <v>255</v>
      </c>
      <c r="E25" s="37">
        <v>670</v>
      </c>
      <c r="F25" s="37">
        <v>670</v>
      </c>
    </row>
    <row r="26" spans="1:6" x14ac:dyDescent="0.25">
      <c r="A26" s="84">
        <v>44630</v>
      </c>
      <c r="B26" s="85">
        <v>930017</v>
      </c>
      <c r="C26" s="36" t="s">
        <v>232</v>
      </c>
      <c r="D26" s="36" t="s">
        <v>257</v>
      </c>
      <c r="E26" s="37">
        <v>16.809999999999999</v>
      </c>
      <c r="F26" s="37">
        <v>16.809999999999999</v>
      </c>
    </row>
    <row r="27" spans="1:6" x14ac:dyDescent="0.25">
      <c r="A27" s="84">
        <v>44630</v>
      </c>
      <c r="B27" s="85">
        <v>729566</v>
      </c>
      <c r="C27" s="36" t="s">
        <v>232</v>
      </c>
      <c r="D27" s="36" t="s">
        <v>257</v>
      </c>
      <c r="E27" s="37">
        <v>60.5</v>
      </c>
      <c r="F27" s="37">
        <v>60.5</v>
      </c>
    </row>
    <row r="28" spans="1:6" x14ac:dyDescent="0.25">
      <c r="A28" s="84">
        <v>44630</v>
      </c>
      <c r="B28" s="85">
        <v>369564</v>
      </c>
      <c r="C28" s="36" t="s">
        <v>232</v>
      </c>
      <c r="D28" s="36" t="s">
        <v>257</v>
      </c>
      <c r="E28" s="37">
        <v>278.18</v>
      </c>
      <c r="F28" s="37">
        <v>278.18</v>
      </c>
    </row>
    <row r="29" spans="1:6" x14ac:dyDescent="0.25">
      <c r="A29" s="84">
        <v>44630</v>
      </c>
      <c r="B29" s="86">
        <v>3</v>
      </c>
      <c r="C29" s="36" t="s">
        <v>210</v>
      </c>
      <c r="D29" s="83" t="s">
        <v>256</v>
      </c>
      <c r="E29" s="37">
        <v>500</v>
      </c>
      <c r="F29" s="37">
        <v>500</v>
      </c>
    </row>
    <row r="30" spans="1:6" x14ac:dyDescent="0.25">
      <c r="A30" s="84">
        <v>44630</v>
      </c>
      <c r="B30" s="85">
        <v>24729</v>
      </c>
      <c r="C30" s="36" t="s">
        <v>228</v>
      </c>
      <c r="D30" s="83" t="s">
        <v>256</v>
      </c>
      <c r="E30" s="37">
        <v>139.22999999999999</v>
      </c>
      <c r="F30" s="37">
        <v>139.22999999999999</v>
      </c>
    </row>
    <row r="31" spans="1:6" x14ac:dyDescent="0.25">
      <c r="A31" s="84">
        <v>44631</v>
      </c>
      <c r="B31" s="85">
        <v>5461</v>
      </c>
      <c r="C31" s="36" t="s">
        <v>234</v>
      </c>
      <c r="D31" s="83" t="s">
        <v>255</v>
      </c>
      <c r="E31" s="37">
        <v>2731.95</v>
      </c>
      <c r="F31" s="37">
        <v>2731.95</v>
      </c>
    </row>
    <row r="32" spans="1:6" x14ac:dyDescent="0.25">
      <c r="A32" s="84">
        <v>44632</v>
      </c>
      <c r="B32" s="85">
        <v>9483</v>
      </c>
      <c r="C32" s="36" t="s">
        <v>218</v>
      </c>
      <c r="D32" s="36" t="s">
        <v>254</v>
      </c>
      <c r="E32" s="37">
        <v>38.72</v>
      </c>
      <c r="F32" s="37">
        <v>38.72</v>
      </c>
    </row>
    <row r="33" spans="1:6" x14ac:dyDescent="0.25">
      <c r="A33" s="84">
        <v>44632</v>
      </c>
      <c r="B33" s="85">
        <v>3400</v>
      </c>
      <c r="C33" s="36" t="s">
        <v>217</v>
      </c>
      <c r="D33" s="36" t="s">
        <v>252</v>
      </c>
      <c r="E33" s="37">
        <v>25</v>
      </c>
      <c r="F33" s="37">
        <v>25</v>
      </c>
    </row>
    <row r="34" spans="1:6" x14ac:dyDescent="0.25">
      <c r="A34" s="84">
        <v>44634</v>
      </c>
      <c r="B34" s="85">
        <v>2128</v>
      </c>
      <c r="C34" s="36" t="s">
        <v>218</v>
      </c>
      <c r="D34" s="36" t="s">
        <v>254</v>
      </c>
      <c r="E34" s="37">
        <v>1025.44</v>
      </c>
      <c r="F34" s="37">
        <v>1025.44</v>
      </c>
    </row>
    <row r="35" spans="1:6" x14ac:dyDescent="0.25">
      <c r="A35" s="84">
        <v>44634</v>
      </c>
      <c r="B35" s="85">
        <v>150905</v>
      </c>
      <c r="C35" s="36" t="s">
        <v>231</v>
      </c>
      <c r="D35" s="36" t="s">
        <v>257</v>
      </c>
      <c r="E35" s="37">
        <v>140.63999999999999</v>
      </c>
      <c r="F35" s="37">
        <v>140.63999999999999</v>
      </c>
    </row>
    <row r="36" spans="1:6" x14ac:dyDescent="0.25">
      <c r="A36" s="84">
        <v>44635</v>
      </c>
      <c r="B36" s="85">
        <v>16525</v>
      </c>
      <c r="C36" s="36" t="s">
        <v>221</v>
      </c>
      <c r="D36" s="36" t="s">
        <v>258</v>
      </c>
      <c r="E36" s="37">
        <v>124.8</v>
      </c>
      <c r="F36" s="37">
        <v>124.8</v>
      </c>
    </row>
    <row r="37" spans="1:6" x14ac:dyDescent="0.25">
      <c r="A37" s="84">
        <v>44635</v>
      </c>
      <c r="B37" s="85">
        <v>10894</v>
      </c>
      <c r="C37" s="36" t="s">
        <v>229</v>
      </c>
      <c r="D37" s="36" t="s">
        <v>253</v>
      </c>
      <c r="E37" s="37">
        <v>271.8</v>
      </c>
      <c r="F37" s="37">
        <v>271.8</v>
      </c>
    </row>
    <row r="38" spans="1:6" x14ac:dyDescent="0.25">
      <c r="A38" s="84">
        <v>44635</v>
      </c>
      <c r="B38" s="85">
        <v>659709105</v>
      </c>
      <c r="C38" s="36" t="s">
        <v>241</v>
      </c>
      <c r="D38" s="36" t="s">
        <v>242</v>
      </c>
      <c r="E38" s="37">
        <v>2916.14</v>
      </c>
      <c r="F38" s="37">
        <v>2916.14</v>
      </c>
    </row>
    <row r="39" spans="1:6" x14ac:dyDescent="0.25">
      <c r="A39" s="84">
        <v>44636</v>
      </c>
      <c r="B39" s="85">
        <v>4992</v>
      </c>
      <c r="C39" s="36" t="s">
        <v>207</v>
      </c>
      <c r="D39" s="83" t="s">
        <v>255</v>
      </c>
      <c r="E39" s="37">
        <v>380</v>
      </c>
      <c r="F39" s="37">
        <v>380</v>
      </c>
    </row>
    <row r="40" spans="1:6" x14ac:dyDescent="0.25">
      <c r="A40" s="84">
        <v>44636</v>
      </c>
      <c r="B40" s="85">
        <v>4995</v>
      </c>
      <c r="C40" s="36" t="s">
        <v>207</v>
      </c>
      <c r="D40" s="83" t="s">
        <v>255</v>
      </c>
      <c r="E40" s="37">
        <v>210</v>
      </c>
      <c r="F40" s="37">
        <v>210</v>
      </c>
    </row>
    <row r="41" spans="1:6" x14ac:dyDescent="0.25">
      <c r="A41" s="84">
        <v>44636</v>
      </c>
      <c r="B41" s="85">
        <v>69845</v>
      </c>
      <c r="C41" s="36" t="s">
        <v>208</v>
      </c>
      <c r="D41" s="83" t="s">
        <v>255</v>
      </c>
      <c r="E41" s="37">
        <v>450.46</v>
      </c>
      <c r="F41" s="37">
        <v>450.46</v>
      </c>
    </row>
    <row r="42" spans="1:6" x14ac:dyDescent="0.25">
      <c r="A42" s="84">
        <v>44636</v>
      </c>
      <c r="B42" s="85">
        <v>34314</v>
      </c>
      <c r="C42" s="36" t="s">
        <v>208</v>
      </c>
      <c r="D42" s="83" t="s">
        <v>255</v>
      </c>
      <c r="E42" s="37">
        <v>363.54</v>
      </c>
      <c r="F42" s="37">
        <v>363.54</v>
      </c>
    </row>
    <row r="43" spans="1:6" x14ac:dyDescent="0.25">
      <c r="A43" s="84">
        <v>44636</v>
      </c>
      <c r="B43" s="85">
        <v>1396</v>
      </c>
      <c r="C43" s="36" t="s">
        <v>227</v>
      </c>
      <c r="D43" s="83" t="s">
        <v>256</v>
      </c>
      <c r="E43" s="37">
        <v>1615</v>
      </c>
      <c r="F43" s="37">
        <v>1615</v>
      </c>
    </row>
    <row r="44" spans="1:6" x14ac:dyDescent="0.25">
      <c r="A44" s="84">
        <v>44637</v>
      </c>
      <c r="B44" s="85">
        <v>8125</v>
      </c>
      <c r="C44" s="36" t="s">
        <v>212</v>
      </c>
      <c r="D44" s="83" t="s">
        <v>255</v>
      </c>
      <c r="E44" s="37">
        <v>100</v>
      </c>
      <c r="F44" s="37">
        <v>100</v>
      </c>
    </row>
    <row r="45" spans="1:6" x14ac:dyDescent="0.25">
      <c r="A45" s="84">
        <v>44637</v>
      </c>
      <c r="B45" s="85">
        <v>774047</v>
      </c>
      <c r="C45" s="36" t="s">
        <v>209</v>
      </c>
      <c r="D45" s="36" t="s">
        <v>257</v>
      </c>
      <c r="E45" s="37">
        <v>109.89</v>
      </c>
      <c r="F45" s="37">
        <v>109.89</v>
      </c>
    </row>
    <row r="46" spans="1:6" x14ac:dyDescent="0.25">
      <c r="A46" s="84">
        <v>44640</v>
      </c>
      <c r="B46" s="85">
        <v>13726</v>
      </c>
      <c r="C46" s="36" t="s">
        <v>213</v>
      </c>
      <c r="D46" s="36" t="s">
        <v>214</v>
      </c>
      <c r="E46" s="37">
        <v>480</v>
      </c>
      <c r="F46" s="37">
        <v>480</v>
      </c>
    </row>
    <row r="47" spans="1:6" s="82" customFormat="1" x14ac:dyDescent="0.25">
      <c r="A47" s="87">
        <v>44641</v>
      </c>
      <c r="B47" s="88">
        <v>5001</v>
      </c>
      <c r="C47" s="89" t="s">
        <v>207</v>
      </c>
      <c r="D47" s="83" t="s">
        <v>255</v>
      </c>
      <c r="E47" s="90">
        <v>882</v>
      </c>
      <c r="F47" s="90">
        <v>882</v>
      </c>
    </row>
    <row r="48" spans="1:6" x14ac:dyDescent="0.25">
      <c r="A48" s="84">
        <v>44643</v>
      </c>
      <c r="B48" s="85"/>
      <c r="C48" s="36" t="s">
        <v>236</v>
      </c>
      <c r="D48" s="36" t="s">
        <v>237</v>
      </c>
      <c r="E48" s="37">
        <v>6395.58</v>
      </c>
      <c r="F48" s="37">
        <v>6395.58</v>
      </c>
    </row>
    <row r="49" spans="1:6" x14ac:dyDescent="0.25">
      <c r="A49" s="84">
        <v>44643</v>
      </c>
      <c r="B49" s="85">
        <v>391628</v>
      </c>
      <c r="C49" s="36" t="s">
        <v>209</v>
      </c>
      <c r="D49" s="36" t="s">
        <v>257</v>
      </c>
      <c r="E49" s="37">
        <v>150</v>
      </c>
      <c r="F49" s="37">
        <v>150</v>
      </c>
    </row>
    <row r="50" spans="1:6" x14ac:dyDescent="0.25">
      <c r="A50" s="84">
        <v>44645</v>
      </c>
      <c r="B50" s="85">
        <v>2134</v>
      </c>
      <c r="C50" s="36" t="s">
        <v>218</v>
      </c>
      <c r="D50" s="36" t="s">
        <v>254</v>
      </c>
      <c r="E50" s="37">
        <v>1377.25</v>
      </c>
      <c r="F50" s="37">
        <v>1377.25</v>
      </c>
    </row>
    <row r="51" spans="1:6" x14ac:dyDescent="0.25">
      <c r="A51" s="84">
        <v>44646</v>
      </c>
      <c r="B51" s="85">
        <v>6891</v>
      </c>
      <c r="C51" s="36" t="s">
        <v>233</v>
      </c>
      <c r="D51" s="36" t="s">
        <v>259</v>
      </c>
      <c r="E51" s="37">
        <v>75</v>
      </c>
      <c r="F51" s="37">
        <v>75</v>
      </c>
    </row>
    <row r="52" spans="1:6" x14ac:dyDescent="0.25">
      <c r="A52" s="84">
        <v>44648</v>
      </c>
      <c r="B52" s="85">
        <v>12468</v>
      </c>
      <c r="C52" s="36" t="s">
        <v>239</v>
      </c>
      <c r="D52" s="83" t="s">
        <v>255</v>
      </c>
      <c r="E52" s="37">
        <v>470</v>
      </c>
      <c r="F52" s="37">
        <v>470</v>
      </c>
    </row>
    <row r="53" spans="1:6" x14ac:dyDescent="0.25">
      <c r="A53" s="84">
        <v>44648</v>
      </c>
      <c r="B53" s="85">
        <v>7362</v>
      </c>
      <c r="C53" s="36" t="s">
        <v>240</v>
      </c>
      <c r="D53" s="83" t="s">
        <v>255</v>
      </c>
      <c r="E53" s="37">
        <v>980</v>
      </c>
      <c r="F53" s="37">
        <v>980</v>
      </c>
    </row>
    <row r="54" spans="1:6" x14ac:dyDescent="0.25">
      <c r="A54" s="84">
        <v>44648</v>
      </c>
      <c r="B54" s="85">
        <v>5003</v>
      </c>
      <c r="C54" s="36" t="s">
        <v>207</v>
      </c>
      <c r="D54" s="83" t="s">
        <v>255</v>
      </c>
      <c r="E54" s="37">
        <v>675</v>
      </c>
      <c r="F54" s="37">
        <v>675</v>
      </c>
    </row>
    <row r="55" spans="1:6" x14ac:dyDescent="0.25">
      <c r="A55" s="84">
        <v>44650</v>
      </c>
      <c r="B55" s="85">
        <v>5</v>
      </c>
      <c r="C55" s="36" t="s">
        <v>210</v>
      </c>
      <c r="D55" s="83" t="s">
        <v>256</v>
      </c>
      <c r="E55" s="37">
        <v>500</v>
      </c>
      <c r="F55" s="37">
        <v>500</v>
      </c>
    </row>
    <row r="56" spans="1:6" x14ac:dyDescent="0.25">
      <c r="A56" s="84">
        <v>44651</v>
      </c>
      <c r="B56" s="103">
        <v>608685</v>
      </c>
      <c r="C56" s="36" t="s">
        <v>235</v>
      </c>
      <c r="D56" s="36" t="s">
        <v>258</v>
      </c>
      <c r="E56" s="37">
        <v>6887.2</v>
      </c>
      <c r="F56" s="37">
        <v>6887.2</v>
      </c>
    </row>
    <row r="57" spans="1:6" x14ac:dyDescent="0.25">
      <c r="A57" s="84">
        <v>44651</v>
      </c>
      <c r="B57" s="85">
        <v>8196</v>
      </c>
      <c r="C57" s="36" t="s">
        <v>212</v>
      </c>
      <c r="D57" s="83" t="s">
        <v>255</v>
      </c>
      <c r="E57" s="37">
        <v>100</v>
      </c>
      <c r="F57" s="37">
        <v>100</v>
      </c>
    </row>
    <row r="58" spans="1:6" x14ac:dyDescent="0.25">
      <c r="A58" s="84">
        <v>44651</v>
      </c>
      <c r="B58" s="85">
        <v>109</v>
      </c>
      <c r="C58" s="36" t="s">
        <v>211</v>
      </c>
      <c r="D58" s="83" t="s">
        <v>256</v>
      </c>
      <c r="E58" s="37">
        <v>1129</v>
      </c>
      <c r="F58" s="37">
        <v>1129</v>
      </c>
    </row>
    <row r="59" spans="1:6" x14ac:dyDescent="0.25">
      <c r="A59" s="84">
        <v>44651</v>
      </c>
      <c r="B59" s="85"/>
      <c r="C59" s="12" t="s">
        <v>0</v>
      </c>
      <c r="D59" s="36" t="s">
        <v>258</v>
      </c>
      <c r="E59" s="7">
        <v>2364.96</v>
      </c>
      <c r="F59" s="7">
        <v>2364.96</v>
      </c>
    </row>
    <row r="60" spans="1:6" x14ac:dyDescent="0.25">
      <c r="A60" s="84">
        <v>44651</v>
      </c>
      <c r="B60" s="85"/>
      <c r="C60" s="12" t="s">
        <v>6</v>
      </c>
      <c r="D60" s="36" t="s">
        <v>258</v>
      </c>
      <c r="E60" s="7">
        <v>2572.0500000000002</v>
      </c>
      <c r="F60" s="7">
        <v>2572.0500000000002</v>
      </c>
    </row>
    <row r="61" spans="1:6" x14ac:dyDescent="0.25">
      <c r="A61" s="84">
        <v>44651</v>
      </c>
      <c r="B61" s="85"/>
      <c r="C61" s="12" t="s">
        <v>25</v>
      </c>
      <c r="D61" s="36" t="s">
        <v>258</v>
      </c>
      <c r="E61" s="37">
        <v>3720.1</v>
      </c>
      <c r="F61" s="37">
        <v>3720.1</v>
      </c>
    </row>
    <row r="62" spans="1:6" x14ac:dyDescent="0.25">
      <c r="A62" s="84">
        <v>44651</v>
      </c>
      <c r="B62" s="85"/>
      <c r="C62" s="12" t="s">
        <v>17</v>
      </c>
      <c r="D62" s="36" t="s">
        <v>258</v>
      </c>
      <c r="E62" s="7">
        <v>2433.7600000000002</v>
      </c>
      <c r="F62" s="7">
        <v>2433.7600000000002</v>
      </c>
    </row>
    <row r="63" spans="1:6" x14ac:dyDescent="0.25">
      <c r="A63" s="84">
        <v>44651</v>
      </c>
      <c r="B63" s="85"/>
      <c r="C63" s="12" t="s">
        <v>15</v>
      </c>
      <c r="D63" s="36" t="s">
        <v>258</v>
      </c>
      <c r="E63" s="7">
        <v>1785.51</v>
      </c>
      <c r="F63" s="7">
        <v>1785.51</v>
      </c>
    </row>
    <row r="64" spans="1:6" x14ac:dyDescent="0.25">
      <c r="A64" s="84">
        <v>44651</v>
      </c>
      <c r="B64" s="85"/>
      <c r="C64" s="12" t="s">
        <v>114</v>
      </c>
      <c r="D64" s="36" t="s">
        <v>258</v>
      </c>
      <c r="E64" s="7">
        <v>2631</v>
      </c>
      <c r="F64" s="7">
        <v>2631</v>
      </c>
    </row>
    <row r="65" spans="1:6" x14ac:dyDescent="0.25">
      <c r="A65" s="84">
        <v>44651</v>
      </c>
      <c r="B65" s="85"/>
      <c r="C65" s="12" t="s">
        <v>115</v>
      </c>
      <c r="D65" s="36" t="s">
        <v>258</v>
      </c>
      <c r="E65" s="37">
        <v>4576.8500000000004</v>
      </c>
      <c r="F65" s="37">
        <v>4576.8500000000004</v>
      </c>
    </row>
    <row r="66" spans="1:6" x14ac:dyDescent="0.25">
      <c r="A66" s="84">
        <v>44651</v>
      </c>
      <c r="B66" s="85"/>
      <c r="C66" s="12" t="s">
        <v>20</v>
      </c>
      <c r="D66" s="36" t="s">
        <v>258</v>
      </c>
      <c r="E66" s="7">
        <v>2056.1</v>
      </c>
      <c r="F66" s="7">
        <v>2056.1</v>
      </c>
    </row>
    <row r="67" spans="1:6" x14ac:dyDescent="0.25">
      <c r="A67" s="84">
        <v>44651</v>
      </c>
      <c r="B67" s="85"/>
      <c r="C67" s="12" t="s">
        <v>12</v>
      </c>
      <c r="D67" s="36" t="s">
        <v>258</v>
      </c>
      <c r="E67" s="7">
        <v>1802.34</v>
      </c>
      <c r="F67" s="7">
        <v>1802.34</v>
      </c>
    </row>
    <row r="68" spans="1:6" x14ac:dyDescent="0.25">
      <c r="A68" s="84">
        <v>44651</v>
      </c>
      <c r="B68" s="85"/>
      <c r="C68" s="12" t="s">
        <v>16</v>
      </c>
      <c r="D68" s="36" t="s">
        <v>258</v>
      </c>
      <c r="E68" s="7">
        <v>2278.1799999999998</v>
      </c>
      <c r="F68" s="7">
        <v>2278.1799999999998</v>
      </c>
    </row>
    <row r="69" spans="1:6" x14ac:dyDescent="0.25">
      <c r="A69" s="84">
        <v>44651</v>
      </c>
      <c r="B69" s="85"/>
      <c r="C69" s="12" t="s">
        <v>14</v>
      </c>
      <c r="D69" s="36" t="s">
        <v>258</v>
      </c>
      <c r="E69" s="7">
        <v>1706.2</v>
      </c>
      <c r="F69" s="7">
        <v>1706.2</v>
      </c>
    </row>
    <row r="70" spans="1:6" x14ac:dyDescent="0.25">
      <c r="A70" s="84">
        <v>44651</v>
      </c>
      <c r="B70" s="85"/>
      <c r="C70" s="12" t="s">
        <v>116</v>
      </c>
      <c r="D70" s="36" t="s">
        <v>258</v>
      </c>
      <c r="E70" s="7">
        <v>1767.89</v>
      </c>
      <c r="F70" s="7">
        <v>1767.89</v>
      </c>
    </row>
    <row r="71" spans="1:6" x14ac:dyDescent="0.25">
      <c r="A71" s="84">
        <v>44651</v>
      </c>
      <c r="B71" s="85"/>
      <c r="C71" s="12" t="s">
        <v>2</v>
      </c>
      <c r="D71" s="36" t="s">
        <v>258</v>
      </c>
      <c r="E71" s="7">
        <v>1767.68</v>
      </c>
      <c r="F71" s="7">
        <v>1767.68</v>
      </c>
    </row>
    <row r="72" spans="1:6" x14ac:dyDescent="0.25">
      <c r="A72" s="84">
        <v>44651</v>
      </c>
      <c r="B72" s="85"/>
      <c r="C72" s="12" t="s">
        <v>1</v>
      </c>
      <c r="D72" s="36" t="s">
        <v>258</v>
      </c>
      <c r="E72" s="7">
        <v>2207.52</v>
      </c>
      <c r="F72" s="7">
        <v>2207.52</v>
      </c>
    </row>
    <row r="73" spans="1:6" x14ac:dyDescent="0.25">
      <c r="A73" s="84">
        <v>44651</v>
      </c>
      <c r="B73" s="85"/>
      <c r="C73" s="12" t="s">
        <v>11</v>
      </c>
      <c r="D73" s="36" t="s">
        <v>258</v>
      </c>
      <c r="E73" s="7">
        <v>2207.6</v>
      </c>
      <c r="F73" s="7">
        <v>2207.6</v>
      </c>
    </row>
    <row r="74" spans="1:6" x14ac:dyDescent="0.25">
      <c r="A74" s="84">
        <v>44651</v>
      </c>
      <c r="B74" s="85"/>
      <c r="C74" s="12" t="s">
        <v>4</v>
      </c>
      <c r="D74" s="36" t="s">
        <v>258</v>
      </c>
      <c r="E74" s="7">
        <v>3326.37</v>
      </c>
      <c r="F74" s="7">
        <v>3326.37</v>
      </c>
    </row>
    <row r="75" spans="1:6" x14ac:dyDescent="0.25">
      <c r="A75" s="84">
        <v>44651</v>
      </c>
      <c r="B75" s="85"/>
      <c r="C75" s="12" t="s">
        <v>9</v>
      </c>
      <c r="D75" s="36" t="s">
        <v>258</v>
      </c>
      <c r="E75" s="37">
        <v>6215.91</v>
      </c>
      <c r="F75" s="37">
        <v>6215.91</v>
      </c>
    </row>
    <row r="76" spans="1:6" x14ac:dyDescent="0.25">
      <c r="A76" s="84">
        <v>44651</v>
      </c>
      <c r="B76" s="85"/>
      <c r="C76" s="12" t="s">
        <v>22</v>
      </c>
      <c r="D76" s="36" t="s">
        <v>258</v>
      </c>
      <c r="E76" s="7">
        <v>2468.7399999999998</v>
      </c>
      <c r="F76" s="7">
        <v>2468.7399999999998</v>
      </c>
    </row>
    <row r="77" spans="1:6" x14ac:dyDescent="0.25">
      <c r="A77" s="84">
        <v>44651</v>
      </c>
      <c r="B77" s="85"/>
      <c r="C77" s="12" t="s">
        <v>117</v>
      </c>
      <c r="D77" s="36" t="s">
        <v>258</v>
      </c>
      <c r="E77" s="7">
        <v>2625.9</v>
      </c>
      <c r="F77" s="7">
        <v>2625.9</v>
      </c>
    </row>
    <row r="78" spans="1:6" x14ac:dyDescent="0.25">
      <c r="A78" s="84">
        <v>44651</v>
      </c>
      <c r="B78" s="85"/>
      <c r="C78" s="12" t="s">
        <v>5</v>
      </c>
      <c r="D78" s="36" t="s">
        <v>258</v>
      </c>
      <c r="E78" s="7">
        <v>2135.25</v>
      </c>
      <c r="F78" s="7">
        <v>2135.25</v>
      </c>
    </row>
    <row r="79" spans="1:6" x14ac:dyDescent="0.25">
      <c r="A79" s="84">
        <v>44651</v>
      </c>
      <c r="B79" s="85"/>
      <c r="C79" s="12" t="s">
        <v>18</v>
      </c>
      <c r="D79" s="36" t="s">
        <v>258</v>
      </c>
      <c r="E79" s="37">
        <v>4762.59</v>
      </c>
      <c r="F79" s="37">
        <v>4762.59</v>
      </c>
    </row>
    <row r="80" spans="1:6" x14ac:dyDescent="0.25">
      <c r="A80" s="84">
        <v>44651</v>
      </c>
      <c r="B80" s="85"/>
      <c r="C80" s="12" t="s">
        <v>118</v>
      </c>
      <c r="D80" s="36" t="s">
        <v>258</v>
      </c>
      <c r="E80" s="7">
        <v>2252.92</v>
      </c>
      <c r="F80" s="7">
        <v>2252.92</v>
      </c>
    </row>
    <row r="81" spans="1:6" x14ac:dyDescent="0.25">
      <c r="A81" s="84">
        <v>44651</v>
      </c>
      <c r="B81" s="85"/>
      <c r="C81" s="83" t="s">
        <v>7</v>
      </c>
      <c r="D81" s="36" t="s">
        <v>258</v>
      </c>
      <c r="E81" s="7">
        <v>2038.73</v>
      </c>
      <c r="F81" s="7">
        <v>2038.73</v>
      </c>
    </row>
    <row r="82" spans="1:6" x14ac:dyDescent="0.25">
      <c r="A82" s="84">
        <v>44651</v>
      </c>
      <c r="B82" s="85"/>
      <c r="C82" s="83" t="s">
        <v>10</v>
      </c>
      <c r="D82" s="36" t="s">
        <v>258</v>
      </c>
      <c r="E82" s="7">
        <v>1504.45</v>
      </c>
      <c r="F82" s="7">
        <v>1504.45</v>
      </c>
    </row>
    <row r="83" spans="1:6" x14ac:dyDescent="0.25">
      <c r="A83" s="84">
        <v>44651</v>
      </c>
      <c r="B83" s="85"/>
      <c r="C83" s="83" t="s">
        <v>13</v>
      </c>
      <c r="D83" s="36" t="s">
        <v>258</v>
      </c>
      <c r="E83" s="7">
        <v>4106.47</v>
      </c>
      <c r="F83" s="7">
        <v>4106.47</v>
      </c>
    </row>
    <row r="84" spans="1:6" x14ac:dyDescent="0.25">
      <c r="A84" s="84">
        <v>44651</v>
      </c>
      <c r="B84" s="85"/>
      <c r="C84" s="83" t="s">
        <v>21</v>
      </c>
      <c r="D84" s="36" t="s">
        <v>258</v>
      </c>
      <c r="E84" s="7">
        <v>1703.03</v>
      </c>
      <c r="F84" s="7">
        <v>1703.03</v>
      </c>
    </row>
    <row r="85" spans="1:6" x14ac:dyDescent="0.25">
      <c r="A85" s="84">
        <v>44651</v>
      </c>
      <c r="B85" s="85"/>
      <c r="C85" s="83" t="s">
        <v>8</v>
      </c>
      <c r="D85" s="36" t="s">
        <v>258</v>
      </c>
      <c r="E85" s="7">
        <v>1750.73</v>
      </c>
      <c r="F85" s="7">
        <v>1750.73</v>
      </c>
    </row>
    <row r="86" spans="1:6" x14ac:dyDescent="0.25">
      <c r="A86" s="84">
        <v>44651</v>
      </c>
      <c r="B86" s="85"/>
      <c r="C86" s="83" t="s">
        <v>23</v>
      </c>
      <c r="D86" s="36" t="s">
        <v>258</v>
      </c>
      <c r="E86" s="7">
        <v>1820.35</v>
      </c>
      <c r="F86" s="7">
        <v>1820.35</v>
      </c>
    </row>
    <row r="87" spans="1:6" x14ac:dyDescent="0.25">
      <c r="A87" s="84">
        <v>44651</v>
      </c>
      <c r="B87" s="85"/>
      <c r="C87" s="83" t="s">
        <v>3</v>
      </c>
      <c r="D87" s="36" t="s">
        <v>258</v>
      </c>
      <c r="E87" s="7">
        <v>2021.65</v>
      </c>
      <c r="F87" s="7">
        <v>2021.65</v>
      </c>
    </row>
    <row r="88" spans="1:6" x14ac:dyDescent="0.25">
      <c r="A88" s="84">
        <v>44651</v>
      </c>
      <c r="B88" s="85"/>
      <c r="C88" s="83" t="s">
        <v>24</v>
      </c>
      <c r="D88" s="36" t="s">
        <v>258</v>
      </c>
      <c r="E88" s="7">
        <v>2295.4699999999998</v>
      </c>
      <c r="F88" s="7">
        <v>2295.4699999999998</v>
      </c>
    </row>
    <row r="89" spans="1:6" x14ac:dyDescent="0.25">
      <c r="A89" s="84">
        <v>44651</v>
      </c>
      <c r="B89" s="85"/>
      <c r="C89" s="83" t="s">
        <v>119</v>
      </c>
      <c r="D89" s="36" t="s">
        <v>258</v>
      </c>
      <c r="E89" s="7">
        <v>2090.71</v>
      </c>
      <c r="F89" s="7">
        <v>2090.71</v>
      </c>
    </row>
    <row r="90" spans="1:6" x14ac:dyDescent="0.25">
      <c r="A90" s="84">
        <v>44651</v>
      </c>
      <c r="B90" s="85"/>
      <c r="C90" s="83" t="s">
        <v>19</v>
      </c>
      <c r="D90" s="36" t="s">
        <v>258</v>
      </c>
      <c r="E90" s="7">
        <v>1703.03</v>
      </c>
      <c r="F90" s="7">
        <v>1703.03</v>
      </c>
    </row>
    <row r="91" spans="1:6" x14ac:dyDescent="0.25">
      <c r="A91" s="84"/>
      <c r="B91" s="85"/>
      <c r="C91" s="36"/>
      <c r="D91" s="36"/>
      <c r="E91" s="37">
        <f>SUM(E5:E90)</f>
        <v>128409.94999999998</v>
      </c>
      <c r="F91" s="37">
        <f>SUM(F5:F90)</f>
        <v>128409.94999999998</v>
      </c>
    </row>
    <row r="92" spans="1:6" x14ac:dyDescent="0.25">
      <c r="A92" s="91" t="s">
        <v>260</v>
      </c>
      <c r="B92" s="81"/>
      <c r="C92" s="58"/>
      <c r="D92" s="92">
        <f>COUNT(A5:A90)</f>
        <v>86</v>
      </c>
    </row>
    <row r="93" spans="1:6" x14ac:dyDescent="0.25">
      <c r="A93" s="93" t="s">
        <v>261</v>
      </c>
      <c r="B93" s="81"/>
      <c r="C93" s="58"/>
      <c r="D93" s="94">
        <f>E91</f>
        <v>128409.94999999998</v>
      </c>
    </row>
    <row r="94" spans="1:6" x14ac:dyDescent="0.25">
      <c r="A94" s="93" t="s">
        <v>262</v>
      </c>
      <c r="B94" s="81"/>
      <c r="C94" s="58"/>
      <c r="D94" s="94">
        <f>F91</f>
        <v>128409.94999999998</v>
      </c>
    </row>
    <row r="95" spans="1:6" x14ac:dyDescent="0.25">
      <c r="A95" s="58"/>
      <c r="B95" s="81"/>
      <c r="C95" s="58"/>
      <c r="D95" s="58"/>
    </row>
    <row r="96" spans="1:6" x14ac:dyDescent="0.25">
      <c r="A96" s="95" t="s">
        <v>263</v>
      </c>
      <c r="B96" s="96"/>
      <c r="C96" s="97"/>
      <c r="D96" s="98"/>
      <c r="E96" s="32"/>
      <c r="F96" s="32"/>
    </row>
    <row r="97" spans="1:6" x14ac:dyDescent="0.25">
      <c r="A97" s="95" t="s">
        <v>264</v>
      </c>
      <c r="B97" s="96"/>
      <c r="C97" s="97"/>
      <c r="D97" s="98"/>
      <c r="E97" s="32"/>
      <c r="F97" s="32"/>
    </row>
    <row r="98" spans="1:6" x14ac:dyDescent="0.25">
      <c r="A98" s="95" t="s">
        <v>265</v>
      </c>
      <c r="B98" s="96"/>
      <c r="C98" s="97"/>
      <c r="D98" s="98"/>
      <c r="E98" s="32"/>
      <c r="F98" s="32"/>
    </row>
    <row r="99" spans="1:6" x14ac:dyDescent="0.25">
      <c r="A99" s="95"/>
      <c r="B99" s="96"/>
      <c r="C99" s="97"/>
      <c r="D99" s="98"/>
      <c r="E99" s="32"/>
      <c r="F99" s="32"/>
    </row>
    <row r="100" spans="1:6" x14ac:dyDescent="0.25">
      <c r="A100" s="99" t="s">
        <v>127</v>
      </c>
      <c r="B100" s="100"/>
      <c r="C100" s="57"/>
      <c r="D100" s="57"/>
      <c r="E100" s="32"/>
      <c r="F100" s="32"/>
    </row>
    <row r="101" spans="1:6" x14ac:dyDescent="0.25">
      <c r="A101" s="99"/>
      <c r="B101" s="100"/>
      <c r="C101" s="57"/>
      <c r="D101" s="57"/>
      <c r="E101" s="32"/>
      <c r="F101" s="32"/>
    </row>
    <row r="102" spans="1:6" x14ac:dyDescent="0.25">
      <c r="A102" s="99"/>
      <c r="B102" s="100"/>
      <c r="C102" s="57"/>
      <c r="D102" s="57"/>
      <c r="E102" s="32"/>
      <c r="F102" s="32"/>
    </row>
    <row r="103" spans="1:6" x14ac:dyDescent="0.25">
      <c r="A103" s="99"/>
      <c r="B103" s="100"/>
      <c r="C103" s="57"/>
      <c r="D103" s="57"/>
      <c r="E103" s="32"/>
      <c r="F103" s="32"/>
    </row>
    <row r="104" spans="1:6" x14ac:dyDescent="0.25">
      <c r="A104" s="99"/>
      <c r="B104" s="100"/>
      <c r="C104" s="57"/>
      <c r="D104" s="57"/>
      <c r="E104" s="32"/>
      <c r="F104" s="32"/>
    </row>
    <row r="105" spans="1:6" x14ac:dyDescent="0.25">
      <c r="A105" s="101"/>
      <c r="B105" s="59" t="s">
        <v>121</v>
      </c>
      <c r="C105" s="102"/>
      <c r="D105" s="60" t="s">
        <v>122</v>
      </c>
      <c r="E105" s="32"/>
      <c r="F105" s="23"/>
    </row>
    <row r="106" spans="1:6" x14ac:dyDescent="0.25">
      <c r="A106" s="57"/>
      <c r="B106" s="61" t="s">
        <v>123</v>
      </c>
      <c r="C106" s="102"/>
      <c r="D106" s="62" t="s">
        <v>124</v>
      </c>
      <c r="E106" s="32"/>
      <c r="F106" s="23"/>
    </row>
    <row r="107" spans="1:6" x14ac:dyDescent="0.25">
      <c r="B107" s="61" t="s">
        <v>125</v>
      </c>
      <c r="D107" s="62" t="s">
        <v>126</v>
      </c>
      <c r="E107" s="32"/>
      <c r="F107" s="23"/>
    </row>
    <row r="108" spans="1:6" x14ac:dyDescent="0.25">
      <c r="A108" s="33"/>
    </row>
    <row r="109" spans="1:6" x14ac:dyDescent="0.25">
      <c r="A109" s="33"/>
    </row>
    <row r="110" spans="1:6" x14ac:dyDescent="0.25">
      <c r="A110" s="33"/>
    </row>
    <row r="111" spans="1:6" x14ac:dyDescent="0.25">
      <c r="A111" s="33"/>
    </row>
    <row r="112" spans="1:6" x14ac:dyDescent="0.25">
      <c r="A112" s="33"/>
    </row>
    <row r="113" spans="1:1" x14ac:dyDescent="0.25">
      <c r="A113" s="33"/>
    </row>
    <row r="114" spans="1:1" x14ac:dyDescent="0.25">
      <c r="A114" s="33"/>
    </row>
    <row r="115" spans="1:1" x14ac:dyDescent="0.25">
      <c r="A115" s="33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10 Municipal</vt:lpstr>
      <vt:lpstr>Anexo III </vt:lpstr>
      <vt:lpstr>Anexo II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 de nazare</dc:creator>
  <cp:lastModifiedBy>Gilberto</cp:lastModifiedBy>
  <cp:lastPrinted>2022-04-29T11:27:52Z</cp:lastPrinted>
  <dcterms:created xsi:type="dcterms:W3CDTF">2022-03-29T12:22:51Z</dcterms:created>
  <dcterms:modified xsi:type="dcterms:W3CDTF">2022-04-29T11:29:23Z</dcterms:modified>
</cp:coreProperties>
</file>