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72" windowWidth="9540" windowHeight="7152" activeTab="3"/>
  </bookViews>
  <sheets>
    <sheet name="Anexo 10 Municipal" sheetId="7" r:id="rId1"/>
    <sheet name="Anexo 10 Estadual" sheetId="6" r:id="rId2"/>
    <sheet name="Anexo III" sheetId="3" r:id="rId3"/>
    <sheet name="Anexo II " sheetId="5" r:id="rId4"/>
  </sheets>
  <calcPr calcId="144525"/>
</workbook>
</file>

<file path=xl/calcChain.xml><?xml version="1.0" encoding="utf-8"?>
<calcChain xmlns="http://schemas.openxmlformats.org/spreadsheetml/2006/main">
  <c r="F61" i="5" l="1"/>
  <c r="E61" i="5"/>
  <c r="D62" i="5"/>
  <c r="C76" i="3"/>
  <c r="C93" i="3"/>
  <c r="J85" i="7" l="1"/>
  <c r="E85" i="7"/>
  <c r="C85" i="7"/>
  <c r="G84" i="7"/>
  <c r="I84" i="7" s="1"/>
  <c r="G83" i="7"/>
  <c r="I83" i="7" s="1"/>
  <c r="G82" i="7"/>
  <c r="I82" i="7" s="1"/>
  <c r="G81" i="7"/>
  <c r="I81" i="7" s="1"/>
  <c r="G80" i="7"/>
  <c r="I80" i="7" s="1"/>
  <c r="G79" i="7"/>
  <c r="G85" i="7" s="1"/>
  <c r="A77" i="7"/>
  <c r="I39" i="7"/>
  <c r="I41" i="7" s="1"/>
  <c r="H95" i="7" s="1"/>
  <c r="I36" i="7"/>
  <c r="J86" i="6"/>
  <c r="E86" i="6"/>
  <c r="C86" i="6"/>
  <c r="G84" i="6"/>
  <c r="I84" i="6" s="1"/>
  <c r="G83" i="6"/>
  <c r="I83" i="6" s="1"/>
  <c r="G82" i="6"/>
  <c r="I82" i="6" s="1"/>
  <c r="G81" i="6"/>
  <c r="I81" i="6" s="1"/>
  <c r="G80" i="6"/>
  <c r="I80" i="6" s="1"/>
  <c r="G79" i="6"/>
  <c r="A77" i="6"/>
  <c r="I39" i="6"/>
  <c r="I36" i="6"/>
  <c r="D64" i="5"/>
  <c r="D63" i="5"/>
  <c r="I79" i="7" l="1"/>
  <c r="I85" i="7" s="1"/>
  <c r="H96" i="7" s="1"/>
  <c r="H97" i="7" s="1"/>
  <c r="H99" i="7" s="1"/>
  <c r="G86" i="6"/>
  <c r="I41" i="6"/>
  <c r="H96" i="6" s="1"/>
  <c r="I79" i="6"/>
  <c r="I86" i="6" s="1"/>
  <c r="H97" i="6" s="1"/>
  <c r="H98" i="6" s="1"/>
  <c r="H100" i="6" s="1"/>
  <c r="G85" i="6"/>
  <c r="I85" i="6" s="1"/>
  <c r="E15" i="3" l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</calcChain>
</file>

<file path=xl/sharedStrings.xml><?xml version="1.0" encoding="utf-8"?>
<sst xmlns="http://schemas.openxmlformats.org/spreadsheetml/2006/main" count="423" uniqueCount="202">
  <si>
    <t>Roberto Marzochi ME</t>
  </si>
  <si>
    <t>Auto Posto DM Jundiai  Ltda</t>
  </si>
  <si>
    <t>Associação Comercial e Empresarial de Jundiai</t>
  </si>
  <si>
    <t>Maria Aparecida da Silva</t>
  </si>
  <si>
    <t>Daniel Coimbra</t>
  </si>
  <si>
    <t>Crislene Lucia Bernabé da Silva</t>
  </si>
  <si>
    <t>Denise Tealdi</t>
  </si>
  <si>
    <t>Elcio da Silva Pimenta</t>
  </si>
  <si>
    <t>Elenilda Americo dos Santos</t>
  </si>
  <si>
    <t>Fernanda Franquilim Medeiros</t>
  </si>
  <si>
    <t>Ivone Gomes da Silva</t>
  </si>
  <si>
    <t>Jovelina Maria da Conceição Timoteo</t>
  </si>
  <si>
    <t>Juliana Alves de Brito</t>
  </si>
  <si>
    <t>Kleybson Roberto da Silva Lima</t>
  </si>
  <si>
    <t>Luzete da Conceição Nascimento</t>
  </si>
  <si>
    <t>Marcio Luciano de Melo</t>
  </si>
  <si>
    <t>Marcos Romão Dias</t>
  </si>
  <si>
    <t>Maria do Carmo da Silva Fachini</t>
  </si>
  <si>
    <t>Marina de Souza</t>
  </si>
  <si>
    <t>Miriam Aparecida Ruy</t>
  </si>
  <si>
    <t>Raquel Ramos da Silva Santos</t>
  </si>
  <si>
    <t>Reginaldo Rodrigues Ferreira</t>
  </si>
  <si>
    <t>Roseli Augusta Marques Muniz</t>
  </si>
  <si>
    <t>Sandra Regina Coelho</t>
  </si>
  <si>
    <t>Simone Alves do Nascimento</t>
  </si>
  <si>
    <t>Simone de Paula Souza</t>
  </si>
  <si>
    <t>Infoqplan Soluções Empresariais Ltda - EPP</t>
  </si>
  <si>
    <t>Flavio Cesar Passos Me</t>
  </si>
  <si>
    <t>Kalunga Com e Ind Grafica Ltda.</t>
  </si>
  <si>
    <t>Airton Amaro Papelaria Ltda</t>
  </si>
  <si>
    <t>SFFera Serviços Medicos Ltda</t>
  </si>
  <si>
    <t>APM Lucena Lins Farma EPP</t>
  </si>
  <si>
    <t>ANEXO III</t>
  </si>
  <si>
    <t>EXERCICIO 2021</t>
  </si>
  <si>
    <t xml:space="preserve">Órgão Concessor:    </t>
  </si>
  <si>
    <t xml:space="preserve"> Prefeitura do Município de Jundiaí</t>
  </si>
  <si>
    <r>
      <t>Entidade:</t>
    </r>
    <r>
      <rPr>
        <sz val="10"/>
        <rFont val="Tahoma"/>
        <family val="2"/>
      </rPr>
      <t xml:space="preserve"> </t>
    </r>
  </si>
  <si>
    <t>Associação e Comunidade Casa de Nazaré</t>
  </si>
  <si>
    <t>Endereço:</t>
  </si>
  <si>
    <t>Rua José Pellizari   nº900</t>
  </si>
  <si>
    <t>Município:</t>
  </si>
  <si>
    <t>Jundiaí</t>
  </si>
  <si>
    <t>SEXTO TERMO ADITIVO AO TERMO DE COLABORAÇÃO:</t>
  </si>
  <si>
    <t>03/2018</t>
  </si>
  <si>
    <t xml:space="preserve">Processo Nº: </t>
  </si>
  <si>
    <t>20.752-4/2017</t>
  </si>
  <si>
    <t>CONCILIAÇÃO BANCÁRIA  – CONTA Nº 3269-0</t>
  </si>
  <si>
    <t>DATA</t>
  </si>
  <si>
    <t>HISTÓRICO</t>
  </si>
  <si>
    <t>DÉBITO</t>
  </si>
  <si>
    <t>CRÉDITO</t>
  </si>
  <si>
    <t>SALDO</t>
  </si>
  <si>
    <t>Saldo anterior</t>
  </si>
  <si>
    <t>CONCILIAÇÃO DEZEMBRO</t>
  </si>
  <si>
    <t>Kalunga Com e Ind Grafica Ltda. REF MÊS 12-2021 NF 729330</t>
  </si>
  <si>
    <t>Airton Amaro Papelaria Ltda REF MÊS 12-2021 NF 9307</t>
  </si>
  <si>
    <t>APM Lucena Lins Farma EPP REF MÊS 12-2021 NF 412</t>
  </si>
  <si>
    <t>Receb Prefeitura ref mês 12-2021 DOC 286492</t>
  </si>
  <si>
    <t>Organização Contábil Elite S/S ltda REF MÊS 11-2021 NF 1173</t>
  </si>
  <si>
    <t>Infoqplan Soluções Empresariais Ltda - EPP REF MÊS 12-2021 NF 5998</t>
  </si>
  <si>
    <t>SFFera Serviços Medicos Ltda REF MÊS 12-2021 NF 3418/3419</t>
  </si>
  <si>
    <t>Associação Comercial e Empresarial de Jundiai ref mês 12-2021 nf 608824</t>
  </si>
  <si>
    <t>Roberto Marzochi ME ref mês 12-2021 nf 10663</t>
  </si>
  <si>
    <t>Roberto Marzochi ME ref mês 12-2021 nf 10664</t>
  </si>
  <si>
    <t>Auto Posto DM Jundiai  Ltda ref mês 12-2021 nf 72116</t>
  </si>
  <si>
    <t xml:space="preserve">FGTS ref mês 011-2021 </t>
  </si>
  <si>
    <t>folha ref func. Gilberto Angelo Begiato mês 11-2021</t>
  </si>
  <si>
    <t xml:space="preserve">folha ref func. Denise Tealdi mês 11-2021  </t>
  </si>
  <si>
    <t>folha ref func. Fernanda Franquilim Medeiros mês 11-2021</t>
  </si>
  <si>
    <t>folha ref func. Miriam Aparecida Ruy mês 11-2021</t>
  </si>
  <si>
    <t>folha ref func. Maria Aparecida da Silva mês 11-2021</t>
  </si>
  <si>
    <t xml:space="preserve">folha ref func. Simone de Paula Souza mês 11-2021 </t>
  </si>
  <si>
    <t>Flavio Cesar Passos Me ref mês 11-2021 nf 2093</t>
  </si>
  <si>
    <t>vr ref reembolso de tarifa bancaria</t>
  </si>
  <si>
    <t>Pagamento de folha mês 12-2021</t>
  </si>
  <si>
    <t>Pagamento de folha 13º salario mês 12-2021</t>
  </si>
  <si>
    <t>vr ref  tarifa bancaria</t>
  </si>
  <si>
    <t>Flavio Cesar Passos Me ref mês 12-2021 nf 8443</t>
  </si>
  <si>
    <t>Rendimento de Aplicação</t>
  </si>
  <si>
    <t>saldo final</t>
  </si>
  <si>
    <t xml:space="preserve">Fabiano de Oliveira Coelho </t>
  </si>
  <si>
    <t>Glauco Márcio Virgilio</t>
  </si>
  <si>
    <t>Luciana ALves Jorge Pereira</t>
  </si>
  <si>
    <t>Maria Fátima Faria dos Santos</t>
  </si>
  <si>
    <t>Monica Costa de Oliveira Dias</t>
  </si>
  <si>
    <t>Valeria Aparecida Marquesin Bertolini</t>
  </si>
  <si>
    <t>TOTAL</t>
  </si>
  <si>
    <t>Ana Lucia Manzato Antibero</t>
  </si>
  <si>
    <t>Pedro Luiz Bordin</t>
  </si>
  <si>
    <t>Presidente</t>
  </si>
  <si>
    <t>Tesoureiro</t>
  </si>
  <si>
    <t>RG 15.546.205-2</t>
  </si>
  <si>
    <t>RG 12.138.310-6</t>
  </si>
  <si>
    <t>Gilberto Ângelo Begiato</t>
  </si>
  <si>
    <t>Relação da transferência citada acima - Folha 13º Salário</t>
  </si>
  <si>
    <t>Juliano P. da Silva ME ref mês 11-2021 nf 3306</t>
  </si>
  <si>
    <t>ANEXO II</t>
  </si>
  <si>
    <t>RELAÇÃO DAS NOTAS FISCAIS</t>
  </si>
  <si>
    <t>DATA DOCTO</t>
  </si>
  <si>
    <t>DOC. Nº</t>
  </si>
  <si>
    <t>RAZÃO SOCIAL</t>
  </si>
  <si>
    <t>NATUREZA OPERAÇÃO</t>
  </si>
  <si>
    <t>VALOR TOTAL</t>
  </si>
  <si>
    <t>VALOR MUNICIPAL</t>
  </si>
  <si>
    <t>mês de dezembro de 2021</t>
  </si>
  <si>
    <t>Despesas Administrativas</t>
  </si>
  <si>
    <t>Desp com Assistidos / Saude</t>
  </si>
  <si>
    <t>Despesas Assistidos / Condução</t>
  </si>
  <si>
    <t xml:space="preserve">Serviços de Terceiros </t>
  </si>
  <si>
    <t>Projeto Capacitação</t>
  </si>
  <si>
    <t>Despesa com Assistidos Limp/Hig/Descart</t>
  </si>
  <si>
    <t xml:space="preserve">Despesa com Pessoal -  13º salario </t>
  </si>
  <si>
    <t>Número de documentos relacionados:</t>
  </si>
  <si>
    <t xml:space="preserve">Total de despesas: </t>
  </si>
  <si>
    <t xml:space="preserve">Total de despesas comprovadas Municipal: </t>
  </si>
  <si>
    <t xml:space="preserve">Declaramos na qualidade de responsáveis pela Associação e Comunidade Casa de Nazaré, sob as penas da LEI, que a  </t>
  </si>
  <si>
    <t xml:space="preserve">documentação acima relacionada comprova a exata aplicação dos recursos recebidos para os fins indicados no </t>
  </si>
  <si>
    <t>Plano de Trabalho.</t>
  </si>
  <si>
    <t>Jundiaí, 10 de Janeiro de 2022.</t>
  </si>
  <si>
    <t>ASSOCIAÇÃO E COMUNIDADE CASA DE NAZARÉ</t>
  </si>
  <si>
    <t>CNPJ n° 05.137.060/0001-74</t>
  </si>
  <si>
    <t>Rua José Pellizzari, 900 – Bairro Rio Abaixo - CEP: 13213-243 - Jundiaí – SP</t>
  </si>
  <si>
    <t>Telefones: (11) 4581-9095 / 4581-7833 / 99967-3811</t>
  </si>
  <si>
    <t>E-mail: casadenazarejd@gmail.com</t>
  </si>
  <si>
    <t xml:space="preserve">ANEXO 10 - ÁREA MUNICIPAL </t>
  </si>
  <si>
    <t>DEMONSTRATIVO INTEGRAL DAS RECEITAS E DESPESAS</t>
  </si>
  <si>
    <t>ÓRGÃO PÚBLICO:  Prefeitura Municipal de Jundiaí</t>
  </si>
  <si>
    <t xml:space="preserve">ORGANIZAÇÃO DA SOCIEDADE CIVIL:  ASSOCIAÇÃO E COMUNIDADE CASA DE NAZARÉ </t>
  </si>
  <si>
    <t>CNPJ:  05.137.060/0001-74</t>
  </si>
  <si>
    <t>ENDEREÇO E CEP  - Rua José Pellizzari, 900 - Bairro do Poste - Jundiaí - SP. CEP.: 13213-243</t>
  </si>
  <si>
    <t>RESPONSÁVEL (EIS) PELA OSC: Ana Lucia Manzato Antibero</t>
  </si>
  <si>
    <t>CPF: 079.629.788-64</t>
  </si>
  <si>
    <t>OBJETO DA PARCERIA: Mútua cooperação para acolhimento de crianças e adolescentes em estado de vulnerabilidade e risco pessoal e social.</t>
  </si>
  <si>
    <t>ORIGEM DOS RECURSOS (1): Estadual</t>
  </si>
  <si>
    <t>DOCUMENTO</t>
  </si>
  <si>
    <t xml:space="preserve">DATA </t>
  </si>
  <si>
    <t xml:space="preserve">VIGÊNCIA </t>
  </si>
  <si>
    <t>VALOR - R$</t>
  </si>
  <si>
    <t xml:space="preserve">TERMO DE COLABORAÇÃO nº 03/2018 </t>
  </si>
  <si>
    <t>01/2018 a 12/2018</t>
  </si>
  <si>
    <t>TERMO DE COLABORAÇÃO nº 03/2018  - Aditivo I</t>
  </si>
  <si>
    <t>06/2018 a 12/2018</t>
  </si>
  <si>
    <t>TERMO DE COLABORAÇÃO nº 03/2018 - Aditivo II</t>
  </si>
  <si>
    <t>01/2019 a 12/2019</t>
  </si>
  <si>
    <t>TERMO DE COLABORAÇÃO nº 03/2018 - Aditivo III</t>
  </si>
  <si>
    <t>TERMO DE COLABORAÇÃO nº 03/2018 - Aditivo IV</t>
  </si>
  <si>
    <t>01/2020 a 12/2021</t>
  </si>
  <si>
    <t>TERMO DE COLABORAÇÃO nº 03/2018 - Aditivo V</t>
  </si>
  <si>
    <t>03/2021 a 12/2022</t>
  </si>
  <si>
    <t>TERMO DE COLABORAÇÃO nº 03/2018 - Aditivo VI</t>
  </si>
  <si>
    <t>05/2021 a 12/2021</t>
  </si>
  <si>
    <t>DEMOSNTRATIVO DOS RECURSOS DISPONÍVEIS NO EXERCÍCIO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</si>
  <si>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</si>
  <si>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</si>
  <si>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</si>
  <si>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</si>
  <si>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</si>
  <si>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(A) SALDO DO EXERCICIO ANTERIOR</t>
  </si>
  <si>
    <t>(B) REPASSES PÚBLICOS NO EXERCÍCIO</t>
  </si>
  <si>
    <t>(C)RECEITAS COM APLICAÇÕES FINANCEIRAS DOS REPASSES PÚBLICOS</t>
  </si>
  <si>
    <t>(D) OUTRAS RECEITAS DECORRENTES DA EXECUÇÃO DO AJUSTE (3)</t>
  </si>
  <si>
    <t>(E) TOTAL DE RECURSOS PÚBLICOS (A+B+C+D)</t>
  </si>
  <si>
    <t>(F) RECURSOS PRÓPRIOS DA ENTIDADE PARCEIRA</t>
  </si>
  <si>
    <t>(G) TOTAL DE RECUSOS DISPONÍVEIS NO EXERCÍCIO (E+F)</t>
  </si>
  <si>
    <t>(1) Verba: Federal, Estadual ou Municipal, devendo ser elaborado um anexo para cada fonte</t>
  </si>
  <si>
    <t>(2) Incluir valores previstos no exercício anterior e repassados nesse exercício</t>
  </si>
  <si>
    <t>(3) Receitas com estacionamento, aluguéis, entre outras.</t>
  </si>
  <si>
    <t>O(s) signatário(s), na qualidade de representante(s) legal da  Associação e Comunidade Casa de Nazaré  vem indicar, na forma abaixo detalhada as despesas incorridas e pagas no exercício bem como as despesas a pagar no exercício seguinte.</t>
  </si>
  <si>
    <t>DEMONSTRATIVO DAS DESPESAS INCORRIDAS NO EXERCÍCIO</t>
  </si>
  <si>
    <t>CATEGORIA OU FINALIDADE DA DESPESA (8)</t>
  </si>
  <si>
    <t xml:space="preserve">DESPESAS CONTABILIZADAS NESTE EXERCÍCIO (R$) </t>
  </si>
  <si>
    <t>DESPESAS CONTABILIZADAS EM EXERCÍCIOS ANTERIORES E PAGAS NESTE EXERCÍCIO (R$)                   (H)</t>
  </si>
  <si>
    <t>DESPESAS CONTABILIZADAS NESTE EXERCÍCIO E PAGAS NESTE EXERCÍCIO (R$)           (I)</t>
  </si>
  <si>
    <t>TOTAL DE DESPESAS PAGAS NESTE EXERCÍCIO (R$)              (J=H+I)</t>
  </si>
  <si>
    <t xml:space="preserve">DESPESAS CONTABILIZADAS NESTE EXERCÍCIO A PAGAR EM EXERCÍCIOS SEGUINTES (R$) </t>
  </si>
  <si>
    <t>Despesas c/ Assistidos</t>
  </si>
  <si>
    <t>Utilidades Públicas (7)</t>
  </si>
  <si>
    <t>Despesas c/ Pessoal (5)</t>
  </si>
  <si>
    <t>Despesas Manutenção</t>
  </si>
  <si>
    <t>Serviços Terceiros (6)</t>
  </si>
  <si>
    <t>Projeto Capacitação - Aditivo VI</t>
  </si>
  <si>
    <t>(1) Verba: Federal, Estadual, Municipal e Recursos Próprios, devendo ser elaborado um anexo para cada fonte de recurso</t>
  </si>
  <si>
    <t>(5) Salários, encargos e beneficios.</t>
  </si>
  <si>
    <t>(6) Autonômos e pessoa juridica</t>
  </si>
  <si>
    <t>(7) Energia Eletrica, água e esgoto, gás, telefone e internet</t>
  </si>
  <si>
    <t>(8) No rol exemplificativo incluir também as aquisições e os compromissos assumidos que não  são classificados contabilmente como DESPESAS, como, por exemplo, quisição de bens permanentes.</t>
  </si>
  <si>
    <t>(*) Apenas para entidades da área da saúde.</t>
  </si>
  <si>
    <t>DEMONSTRATIVO DO SALDO FINANCEIRO DO EXERCÍCIO</t>
  </si>
  <si>
    <t>(G) TOTAL DE RECURSOS DISPONÍVEL NO EXERCÍCIO</t>
  </si>
  <si>
    <t>(J) DESPESAS PAGAS NO EXERCÍCIO (H+I)</t>
  </si>
  <si>
    <t>(K) RECURSO PÚBLICO NÃO APLICADO [E-(J-F)]</t>
  </si>
  <si>
    <t>(L) VALOR DEVOLVIDO AO ORGÃO PÚBLICO</t>
  </si>
  <si>
    <t>(M) VALOR AUTORIZADO PARA APLICAÇÃO NO EXERCÍCIO SEGUINTE (K-L)</t>
  </si>
  <si>
    <t>Declaro(amos), na qualidade de responsável pela entidade supra epigrafada, sob as penas da Lei, que a despesa relacionada comprova a exata aplicação dos recursos recebidos para os fins indicados, conforme programa de trabalho, proprosto ao Órgão Público Parceiro.</t>
  </si>
  <si>
    <t>ORIGEM DOS RECURSOS (1): Municipal</t>
  </si>
  <si>
    <t>Jundiaí, 10 de janeiro de 2022</t>
  </si>
  <si>
    <t>EXERCÍCIO: Dezembro/2021</t>
  </si>
  <si>
    <t>Jundiaí, 10 de Janeiro de 2022</t>
  </si>
  <si>
    <t>ajuste lançto a maior ref. Auto Posto DM Jundiai  Ltda nf 72116</t>
  </si>
  <si>
    <t>APM Lucena Lins Farma EPP REF MÊS 12-2021 NF 414</t>
  </si>
  <si>
    <t xml:space="preserve">Relação da transferência citada acima - Folha </t>
  </si>
  <si>
    <t>Despesa com Pessoal - Folha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</si>
</sst>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6]mmm\-yy;@"/>
    <numFmt numFmtId="165" formatCode="dd/mm/yy;@"/>
    <numFmt numFmtId="166" formatCode="d/m;@"/>
    <numFmt numFmtId="167" formatCode="#,##0.00;[Red]#,##0.00"/>
    <numFmt numFmtId="168" formatCode="00000"/>
    <numFmt numFmtId="169" formatCode="#,##0.00_ ;[Red]\-#,##0.00\ 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9"/>
      <name val="Tahoma"/>
      <family val="2"/>
    </font>
    <font>
      <b/>
      <sz val="9"/>
      <name val="Tahoma"/>
      <family val="2"/>
    </font>
    <font>
      <sz val="10"/>
      <name val="Arial"/>
      <family val="2"/>
    </font>
    <font>
      <b/>
      <sz val="10"/>
      <color indexed="8"/>
      <name val="Tahoma"/>
      <family val="2"/>
    </font>
    <font>
      <b/>
      <u/>
      <sz val="10"/>
      <color indexed="8"/>
      <name val="Tahoma"/>
      <family val="2"/>
    </font>
    <font>
      <b/>
      <sz val="9"/>
      <color theme="1"/>
      <name val="Tahoma"/>
      <family val="2"/>
    </font>
    <font>
      <sz val="8"/>
      <color indexed="8"/>
      <name val="Tahoma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</font>
    <font>
      <b/>
      <sz val="9"/>
      <color rgb="FF000000"/>
      <name val="Calibri"/>
      <family val="2"/>
    </font>
    <font>
      <b/>
      <sz val="10"/>
      <name val="Arial"/>
      <family val="2"/>
    </font>
    <font>
      <b/>
      <sz val="11"/>
      <name val="Calibri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6" fillId="0" borderId="0"/>
    <xf numFmtId="0" fontId="26" fillId="0" borderId="0" applyFont="0" applyFill="0" applyBorder="0" applyAlignment="0" applyProtection="0"/>
    <xf numFmtId="0" fontId="33" fillId="0" borderId="0" applyNumberFormat="0" applyFill="0" applyBorder="0" applyAlignment="0" applyProtection="0"/>
  </cellStyleXfs>
  <cellXfs count="169"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4" fontId="0" fillId="0" borderId="0" xfId="0" applyNumberFormat="1"/>
    <xf numFmtId="0" fontId="18" fillId="0" borderId="0" xfId="0" applyFont="1" applyBorder="1" applyAlignment="1">
      <alignment horizontal="centerContinuous"/>
    </xf>
    <xf numFmtId="0" fontId="18" fillId="0" borderId="0" xfId="0" applyFont="1" applyBorder="1" applyAlignment="1">
      <alignment horizontal="centerContinuous" wrapText="1"/>
    </xf>
    <xf numFmtId="4" fontId="18" fillId="0" borderId="0" xfId="0" applyNumberFormat="1" applyFont="1" applyBorder="1" applyAlignment="1">
      <alignment horizontal="centerContinuous"/>
    </xf>
    <xf numFmtId="0" fontId="19" fillId="0" borderId="0" xfId="0" applyFont="1" applyBorder="1"/>
    <xf numFmtId="0" fontId="18" fillId="0" borderId="0" xfId="0" applyFont="1" applyBorder="1" applyAlignment="1">
      <alignment horizontal="center"/>
    </xf>
    <xf numFmtId="0" fontId="19" fillId="0" borderId="0" xfId="0" applyFont="1" applyBorder="1" applyAlignment="1">
      <alignment wrapText="1"/>
    </xf>
    <xf numFmtId="0" fontId="19" fillId="0" borderId="0" xfId="0" applyFont="1" applyBorder="1" applyAlignment="1">
      <alignment horizontal="right"/>
    </xf>
    <xf numFmtId="4" fontId="19" fillId="0" borderId="0" xfId="0" applyNumberFormat="1" applyFont="1" applyBorder="1"/>
    <xf numFmtId="0" fontId="18" fillId="0" borderId="0" xfId="0" applyFont="1" applyBorder="1" applyAlignment="1"/>
    <xf numFmtId="0" fontId="18" fillId="0" borderId="0" xfId="0" applyFont="1" applyBorder="1" applyAlignment="1">
      <alignment wrapText="1"/>
    </xf>
    <xf numFmtId="0" fontId="18" fillId="0" borderId="0" xfId="0" applyFont="1" applyBorder="1" applyAlignment="1">
      <alignment horizontal="right"/>
    </xf>
    <xf numFmtId="0" fontId="18" fillId="0" borderId="0" xfId="0" quotePrefix="1" applyFont="1" applyBorder="1" applyAlignment="1"/>
    <xf numFmtId="49" fontId="18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10" xfId="0" applyFont="1" applyFill="1" applyBorder="1" applyAlignment="1">
      <alignment horizontal="centerContinuous" wrapText="1"/>
    </xf>
    <xf numFmtId="0" fontId="18" fillId="0" borderId="10" xfId="0" applyFont="1" applyFill="1" applyBorder="1" applyAlignment="1">
      <alignment horizontal="centerContinuous" vertical="top" wrapText="1"/>
    </xf>
    <xf numFmtId="0" fontId="18" fillId="0" borderId="10" xfId="0" applyFont="1" applyFill="1" applyBorder="1" applyAlignment="1">
      <alignment horizontal="right" vertical="top" wrapText="1"/>
    </xf>
    <xf numFmtId="4" fontId="18" fillId="0" borderId="10" xfId="0" applyNumberFormat="1" applyFont="1" applyFill="1" applyBorder="1" applyAlignment="1">
      <alignment horizontal="right" vertical="top" wrapText="1"/>
    </xf>
    <xf numFmtId="0" fontId="20" fillId="0" borderId="11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center" vertical="top"/>
    </xf>
    <xf numFmtId="4" fontId="20" fillId="0" borderId="11" xfId="0" applyNumberFormat="1" applyFont="1" applyFill="1" applyBorder="1" applyAlignment="1">
      <alignment horizontal="center" vertical="top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/>
    <xf numFmtId="4" fontId="21" fillId="0" borderId="10" xfId="0" applyNumberFormat="1" applyFont="1" applyFill="1" applyBorder="1"/>
    <xf numFmtId="4" fontId="21" fillId="0" borderId="10" xfId="0" applyNumberFormat="1" applyFont="1" applyFill="1" applyBorder="1" applyAlignment="1"/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/>
    <xf numFmtId="4" fontId="21" fillId="0" borderId="0" xfId="0" applyNumberFormat="1" applyFont="1" applyFill="1" applyBorder="1"/>
    <xf numFmtId="4" fontId="21" fillId="0" borderId="0" xfId="0" applyNumberFormat="1" applyFont="1" applyFill="1" applyBorder="1" applyAlignment="1"/>
    <xf numFmtId="14" fontId="21" fillId="0" borderId="10" xfId="0" applyNumberFormat="1" applyFont="1" applyFill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0" fillId="0" borderId="10" xfId="0" applyBorder="1"/>
    <xf numFmtId="4" fontId="0" fillId="0" borderId="10" xfId="0" applyNumberFormat="1" applyBorder="1"/>
    <xf numFmtId="4" fontId="0" fillId="0" borderId="0" xfId="0" applyNumberFormat="1" applyBorder="1"/>
    <xf numFmtId="0" fontId="22" fillId="0" borderId="12" xfId="0" applyFont="1" applyFill="1" applyBorder="1"/>
    <xf numFmtId="164" fontId="23" fillId="0" borderId="13" xfId="0" applyNumberFormat="1" applyFont="1" applyFill="1" applyBorder="1" applyAlignment="1">
      <alignment horizontal="right" wrapText="1"/>
    </xf>
    <xf numFmtId="4" fontId="24" fillId="0" borderId="0" xfId="42" applyNumberFormat="1" applyFont="1" applyFill="1" applyBorder="1" applyAlignment="1">
      <alignment horizontal="center" vertical="center" wrapText="1"/>
    </xf>
    <xf numFmtId="4" fontId="25" fillId="0" borderId="0" xfId="42" applyNumberFormat="1" applyFont="1" applyFill="1" applyBorder="1" applyAlignment="1">
      <alignment horizontal="center" vertical="center" wrapText="1"/>
    </xf>
    <xf numFmtId="0" fontId="0" fillId="0" borderId="10" xfId="0" applyBorder="1" applyAlignment="1"/>
    <xf numFmtId="4" fontId="21" fillId="0" borderId="11" xfId="0" applyNumberFormat="1" applyFont="1" applyFill="1" applyBorder="1"/>
    <xf numFmtId="0" fontId="16" fillId="0" borderId="13" xfId="0" applyFont="1" applyFill="1" applyBorder="1"/>
    <xf numFmtId="4" fontId="0" fillId="0" borderId="13" xfId="0" applyNumberFormat="1" applyFont="1" applyBorder="1"/>
    <xf numFmtId="4" fontId="0" fillId="0" borderId="0" xfId="0" applyNumberFormat="1" applyFill="1" applyBorder="1"/>
    <xf numFmtId="0" fontId="18" fillId="0" borderId="0" xfId="42" applyFont="1" applyFill="1" applyBorder="1" applyAlignment="1">
      <alignment horizontal="center" vertical="center"/>
    </xf>
    <xf numFmtId="0" fontId="0" fillId="0" borderId="0" xfId="0" applyAlignment="1"/>
    <xf numFmtId="165" fontId="19" fillId="0" borderId="0" xfId="0" applyNumberFormat="1" applyFont="1" applyFill="1" applyAlignment="1">
      <alignment vertical="center"/>
    </xf>
    <xf numFmtId="0" fontId="19" fillId="0" borderId="0" xfId="0" applyFont="1" applyFill="1"/>
    <xf numFmtId="0" fontId="18" fillId="0" borderId="0" xfId="43" applyFont="1" applyFill="1" applyBorder="1" applyAlignment="1">
      <alignment horizontal="left"/>
    </xf>
    <xf numFmtId="0" fontId="18" fillId="0" borderId="0" xfId="44" applyFont="1" applyFill="1" applyBorder="1" applyAlignment="1">
      <alignment horizontal="left"/>
    </xf>
    <xf numFmtId="0" fontId="19" fillId="0" borderId="0" xfId="43" applyFont="1" applyFill="1" applyBorder="1" applyAlignment="1">
      <alignment horizontal="left"/>
    </xf>
    <xf numFmtId="0" fontId="19" fillId="0" borderId="0" xfId="44" applyFont="1" applyFill="1" applyBorder="1" applyAlignment="1">
      <alignment horizontal="left"/>
    </xf>
    <xf numFmtId="0" fontId="19" fillId="0" borderId="0" xfId="0" applyFont="1" applyFill="1" applyAlignment="1">
      <alignment vertical="center"/>
    </xf>
    <xf numFmtId="4" fontId="21" fillId="0" borderId="14" xfId="0" applyNumberFormat="1" applyFont="1" applyFill="1" applyBorder="1"/>
    <xf numFmtId="1" fontId="0" fillId="0" borderId="0" xfId="0" applyNumberFormat="1" applyAlignment="1">
      <alignment horizontal="right"/>
    </xf>
    <xf numFmtId="166" fontId="18" fillId="0" borderId="10" xfId="42" applyNumberFormat="1" applyFont="1" applyFill="1" applyBorder="1" applyAlignment="1">
      <alignment horizontal="center" vertical="center" wrapText="1"/>
    </xf>
    <xf numFmtId="1" fontId="18" fillId="0" borderId="10" xfId="42" applyNumberFormat="1" applyFont="1" applyFill="1" applyBorder="1" applyAlignment="1">
      <alignment horizontal="center" vertical="center" wrapText="1"/>
    </xf>
    <xf numFmtId="0" fontId="18" fillId="0" borderId="10" xfId="42" applyFont="1" applyFill="1" applyBorder="1" applyAlignment="1">
      <alignment horizontal="center" vertical="center"/>
    </xf>
    <xf numFmtId="0" fontId="18" fillId="0" borderId="10" xfId="42" applyFont="1" applyFill="1" applyBorder="1" applyAlignment="1">
      <alignment horizontal="center" vertical="center" wrapText="1"/>
    </xf>
    <xf numFmtId="4" fontId="25" fillId="0" borderId="10" xfId="42" applyNumberFormat="1" applyFont="1" applyFill="1" applyBorder="1" applyAlignment="1">
      <alignment horizontal="center" vertical="center" wrapText="1"/>
    </xf>
    <xf numFmtId="166" fontId="18" fillId="0" borderId="0" xfId="42" applyNumberFormat="1" applyFont="1" applyFill="1" applyBorder="1" applyAlignment="1">
      <alignment horizontal="center" vertical="center" wrapText="1"/>
    </xf>
    <xf numFmtId="1" fontId="18" fillId="0" borderId="0" xfId="42" applyNumberFormat="1" applyFont="1" applyFill="1" applyBorder="1" applyAlignment="1">
      <alignment horizontal="center" vertical="center" wrapText="1"/>
    </xf>
    <xf numFmtId="0" fontId="18" fillId="0" borderId="0" xfId="42" applyFont="1" applyFill="1" applyBorder="1" applyAlignment="1">
      <alignment horizontal="center" vertical="center" wrapText="1"/>
    </xf>
    <xf numFmtId="14" fontId="0" fillId="0" borderId="10" xfId="0" applyNumberFormat="1" applyBorder="1"/>
    <xf numFmtId="0" fontId="0" fillId="0" borderId="10" xfId="0" applyBorder="1" applyAlignment="1">
      <alignment horizontal="left"/>
    </xf>
    <xf numFmtId="14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Border="1"/>
    <xf numFmtId="165" fontId="25" fillId="0" borderId="0" xfId="42" applyNumberFormat="1" applyFont="1" applyFill="1" applyBorder="1"/>
    <xf numFmtId="0" fontId="0" fillId="0" borderId="0" xfId="0" applyAlignment="1">
      <alignment horizontal="right"/>
    </xf>
    <xf numFmtId="0" fontId="25" fillId="0" borderId="0" xfId="44" applyNumberFormat="1" applyFont="1" applyFill="1" applyBorder="1"/>
    <xf numFmtId="165" fontId="25" fillId="0" borderId="0" xfId="42" applyNumberFormat="1" applyFont="1" applyFill="1"/>
    <xf numFmtId="4" fontId="29" fillId="0" borderId="0" xfId="0" applyNumberFormat="1" applyFont="1"/>
    <xf numFmtId="165" fontId="24" fillId="0" borderId="0" xfId="42" applyNumberFormat="1" applyFont="1" applyFill="1"/>
    <xf numFmtId="1" fontId="24" fillId="0" borderId="0" xfId="42" applyNumberFormat="1" applyFont="1" applyFill="1" applyAlignment="1">
      <alignment horizontal="right"/>
    </xf>
    <xf numFmtId="0" fontId="24" fillId="0" borderId="0" xfId="42" applyFont="1" applyFill="1" applyAlignment="1"/>
    <xf numFmtId="0" fontId="24" fillId="0" borderId="0" xfId="42" applyFont="1" applyFill="1"/>
    <xf numFmtId="165" fontId="19" fillId="0" borderId="0" xfId="0" applyNumberFormat="1" applyFont="1" applyFill="1"/>
    <xf numFmtId="1" fontId="19" fillId="0" borderId="0" xfId="0" applyNumberFormat="1" applyFont="1" applyFill="1" applyAlignment="1">
      <alignment horizontal="right"/>
    </xf>
    <xf numFmtId="14" fontId="18" fillId="0" borderId="0" xfId="0" applyNumberFormat="1" applyFont="1" applyFill="1" applyBorder="1" applyAlignment="1">
      <alignment horizontal="justify" vertical="top" wrapText="1"/>
    </xf>
    <xf numFmtId="0" fontId="30" fillId="0" borderId="0" xfId="0" applyFont="1" applyFill="1"/>
    <xf numFmtId="0" fontId="34" fillId="0" borderId="0" xfId="0" applyFont="1"/>
    <xf numFmtId="0" fontId="36" fillId="0" borderId="0" xfId="0" applyFont="1"/>
    <xf numFmtId="0" fontId="36" fillId="0" borderId="0" xfId="0" applyFont="1" applyAlignment="1"/>
    <xf numFmtId="167" fontId="36" fillId="0" borderId="0" xfId="0" applyNumberFormat="1" applyFont="1" applyAlignment="1"/>
    <xf numFmtId="0" fontId="35" fillId="0" borderId="0" xfId="0" applyFont="1" applyBorder="1" applyAlignment="1">
      <alignment wrapText="1"/>
    </xf>
    <xf numFmtId="0" fontId="26" fillId="0" borderId="0" xfId="0" applyFont="1" applyBorder="1"/>
    <xf numFmtId="0" fontId="41" fillId="0" borderId="18" xfId="0" applyFont="1" applyBorder="1" applyAlignment="1">
      <alignment horizontal="center" wrapText="1"/>
    </xf>
    <xf numFmtId="4" fontId="36" fillId="0" borderId="18" xfId="0" applyNumberFormat="1" applyFont="1" applyBorder="1" applyAlignment="1">
      <alignment horizontal="center"/>
    </xf>
    <xf numFmtId="0" fontId="44" fillId="0" borderId="0" xfId="0" applyFont="1"/>
    <xf numFmtId="0" fontId="38" fillId="0" borderId="0" xfId="0" applyFont="1"/>
    <xf numFmtId="1" fontId="19" fillId="0" borderId="0" xfId="43" applyNumberFormat="1" applyFont="1" applyFill="1" applyBorder="1" applyAlignment="1">
      <alignment horizontal="left"/>
    </xf>
    <xf numFmtId="0" fontId="35" fillId="0" borderId="0" xfId="0" applyFont="1" applyAlignment="1">
      <alignment horizontal="center"/>
    </xf>
    <xf numFmtId="0" fontId="0" fillId="0" borderId="0" xfId="0" applyFont="1" applyAlignment="1"/>
    <xf numFmtId="0" fontId="37" fillId="0" borderId="10" xfId="0" applyFont="1" applyBorder="1"/>
    <xf numFmtId="0" fontId="26" fillId="0" borderId="10" xfId="0" applyFont="1" applyBorder="1"/>
    <xf numFmtId="0" fontId="37" fillId="0" borderId="10" xfId="0" applyFont="1" applyBorder="1" applyAlignment="1"/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3" fillId="0" borderId="0" xfId="45" applyAlignment="1" applyProtection="1">
      <alignment horizontal="center" vertical="center"/>
    </xf>
    <xf numFmtId="0" fontId="41" fillId="0" borderId="15" xfId="0" applyFont="1" applyFill="1" applyBorder="1" applyAlignment="1"/>
    <xf numFmtId="0" fontId="42" fillId="0" borderId="16" xfId="0" applyFont="1" applyFill="1" applyBorder="1"/>
    <xf numFmtId="0" fontId="42" fillId="0" borderId="17" xfId="0" applyFont="1" applyFill="1" applyBorder="1"/>
    <xf numFmtId="14" fontId="26" fillId="0" borderId="15" xfId="0" applyNumberFormat="1" applyFont="1" applyFill="1" applyBorder="1" applyAlignment="1">
      <alignment horizontal="center"/>
    </xf>
    <xf numFmtId="0" fontId="26" fillId="0" borderId="17" xfId="0" applyFont="1" applyFill="1" applyBorder="1" applyAlignment="1">
      <alignment horizontal="center"/>
    </xf>
    <xf numFmtId="0" fontId="26" fillId="0" borderId="15" xfId="0" applyFont="1" applyFill="1" applyBorder="1" applyAlignment="1">
      <alignment horizontal="center"/>
    </xf>
    <xf numFmtId="4" fontId="26" fillId="0" borderId="15" xfId="0" applyNumberFormat="1" applyFont="1" applyFill="1" applyBorder="1" applyAlignment="1">
      <alignment horizontal="center"/>
    </xf>
    <xf numFmtId="14" fontId="26" fillId="0" borderId="17" xfId="0" applyNumberFormat="1" applyFont="1" applyFill="1" applyBorder="1" applyAlignment="1">
      <alignment horizontal="center"/>
    </xf>
    <xf numFmtId="4" fontId="26" fillId="0" borderId="17" xfId="0" applyNumberFormat="1" applyFont="1" applyFill="1" applyBorder="1" applyAlignment="1">
      <alignment horizontal="center"/>
    </xf>
    <xf numFmtId="0" fontId="38" fillId="0" borderId="10" xfId="0" applyFont="1" applyBorder="1" applyAlignment="1">
      <alignment horizontal="left"/>
    </xf>
    <xf numFmtId="0" fontId="39" fillId="0" borderId="10" xfId="0" applyFont="1" applyBorder="1" applyAlignment="1">
      <alignment horizontal="left"/>
    </xf>
    <xf numFmtId="0" fontId="37" fillId="0" borderId="10" xfId="0" applyFont="1" applyBorder="1" applyAlignment="1">
      <alignment wrapText="1"/>
    </xf>
    <xf numFmtId="0" fontId="26" fillId="0" borderId="0" xfId="0" applyFont="1"/>
    <xf numFmtId="0" fontId="40" fillId="0" borderId="15" xfId="0" applyFont="1" applyBorder="1" applyAlignment="1"/>
    <xf numFmtId="0" fontId="26" fillId="0" borderId="16" xfId="0" applyFont="1" applyBorder="1"/>
    <xf numFmtId="0" fontId="26" fillId="0" borderId="17" xfId="0" applyFont="1" applyBorder="1"/>
    <xf numFmtId="0" fontId="41" fillId="0" borderId="15" xfId="0" applyFont="1" applyBorder="1" applyAlignment="1">
      <alignment horizontal="center" wrapText="1"/>
    </xf>
    <xf numFmtId="0" fontId="41" fillId="0" borderId="15" xfId="0" applyFont="1" applyBorder="1" applyAlignment="1">
      <alignment horizontal="center"/>
    </xf>
    <xf numFmtId="0" fontId="35" fillId="0" borderId="15" xfId="0" applyFont="1" applyBorder="1" applyAlignment="1">
      <alignment horizontal="center" wrapText="1"/>
    </xf>
    <xf numFmtId="0" fontId="35" fillId="0" borderId="17" xfId="0" applyFont="1" applyBorder="1" applyAlignment="1">
      <alignment horizontal="center" wrapText="1"/>
    </xf>
    <xf numFmtId="14" fontId="26" fillId="0" borderId="15" xfId="0" quotePrefix="1" applyNumberFormat="1" applyFont="1" applyBorder="1" applyAlignment="1">
      <alignment horizontal="center"/>
    </xf>
    <xf numFmtId="0" fontId="26" fillId="0" borderId="17" xfId="0" applyFont="1" applyBorder="1" applyAlignment="1">
      <alignment horizontal="center"/>
    </xf>
    <xf numFmtId="4" fontId="26" fillId="0" borderId="15" xfId="0" applyNumberFormat="1" applyFont="1" applyBorder="1" applyAlignment="1">
      <alignment horizontal="center"/>
    </xf>
    <xf numFmtId="4" fontId="26" fillId="0" borderId="17" xfId="0" applyNumberFormat="1" applyFont="1" applyBorder="1" applyAlignment="1">
      <alignment horizontal="center"/>
    </xf>
    <xf numFmtId="14" fontId="26" fillId="0" borderId="15" xfId="0" applyNumberFormat="1" applyFont="1" applyBorder="1" applyAlignment="1">
      <alignment horizontal="center"/>
    </xf>
    <xf numFmtId="168" fontId="26" fillId="0" borderId="15" xfId="0" applyNumberFormat="1" applyFont="1" applyBorder="1" applyAlignment="1">
      <alignment horizontal="center"/>
    </xf>
    <xf numFmtId="168" fontId="26" fillId="0" borderId="17" xfId="0" applyNumberFormat="1" applyFont="1" applyBorder="1" applyAlignment="1">
      <alignment horizontal="center"/>
    </xf>
    <xf numFmtId="4" fontId="26" fillId="0" borderId="15" xfId="0" applyNumberFormat="1" applyFont="1" applyBorder="1"/>
    <xf numFmtId="4" fontId="26" fillId="0" borderId="17" xfId="0" applyNumberFormat="1" applyFont="1" applyBorder="1"/>
    <xf numFmtId="14" fontId="26" fillId="0" borderId="17" xfId="0" applyNumberFormat="1" applyFont="1" applyBorder="1" applyAlignment="1">
      <alignment horizontal="center"/>
    </xf>
    <xf numFmtId="0" fontId="41" fillId="0" borderId="15" xfId="0" applyFont="1" applyBorder="1" applyAlignment="1">
      <alignment horizontal="right"/>
    </xf>
    <xf numFmtId="0" fontId="42" fillId="0" borderId="15" xfId="0" applyFont="1" applyBorder="1"/>
    <xf numFmtId="4" fontId="43" fillId="0" borderId="15" xfId="0" applyNumberFormat="1" applyFont="1" applyBorder="1" applyAlignment="1"/>
    <xf numFmtId="4" fontId="42" fillId="0" borderId="15" xfId="0" applyNumberFormat="1" applyFont="1" applyBorder="1"/>
    <xf numFmtId="0" fontId="26" fillId="0" borderId="15" xfId="0" applyFont="1" applyBorder="1"/>
    <xf numFmtId="0" fontId="26" fillId="0" borderId="16" xfId="0" applyFont="1" applyBorder="1" applyAlignment="1">
      <alignment horizontal="right"/>
    </xf>
    <xf numFmtId="0" fontId="26" fillId="0" borderId="17" xfId="0" applyFont="1" applyBorder="1" applyAlignment="1">
      <alignment horizontal="right"/>
    </xf>
    <xf numFmtId="0" fontId="35" fillId="0" borderId="0" xfId="0" applyFont="1" applyAlignment="1"/>
    <xf numFmtId="0" fontId="35" fillId="0" borderId="15" xfId="0" applyFont="1" applyBorder="1" applyAlignment="1">
      <alignment vertical="center" wrapText="1"/>
    </xf>
    <xf numFmtId="0" fontId="26" fillId="0" borderId="16" xfId="0" applyFont="1" applyBorder="1" applyAlignment="1">
      <alignment vertical="center"/>
    </xf>
    <xf numFmtId="0" fontId="26" fillId="0" borderId="17" xfId="0" applyFont="1" applyBorder="1" applyAlignment="1">
      <alignment vertical="center"/>
    </xf>
    <xf numFmtId="0" fontId="41" fillId="0" borderId="15" xfId="0" applyFont="1" applyBorder="1" applyAlignment="1"/>
    <xf numFmtId="0" fontId="41" fillId="0" borderId="15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left"/>
    </xf>
    <xf numFmtId="4" fontId="26" fillId="0" borderId="19" xfId="0" applyNumberFormat="1" applyFont="1" applyBorder="1" applyAlignment="1">
      <alignment horizontal="center"/>
    </xf>
    <xf numFmtId="0" fontId="34" fillId="0" borderId="10" xfId="0" applyFont="1" applyFill="1" applyBorder="1" applyAlignment="1">
      <alignment horizontal="left"/>
    </xf>
    <xf numFmtId="0" fontId="34" fillId="0" borderId="20" xfId="0" applyFont="1" applyFill="1" applyBorder="1" applyAlignment="1">
      <alignment horizontal="left"/>
    </xf>
    <xf numFmtId="0" fontId="34" fillId="0" borderId="21" xfId="0" applyFont="1" applyFill="1" applyBorder="1" applyAlignment="1">
      <alignment horizontal="left"/>
    </xf>
    <xf numFmtId="0" fontId="3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39" fillId="0" borderId="20" xfId="0" applyFont="1" applyBorder="1" applyAlignment="1">
      <alignment horizontal="center"/>
    </xf>
    <xf numFmtId="0" fontId="39" fillId="0" borderId="21" xfId="0" applyFont="1" applyBorder="1" applyAlignment="1">
      <alignment horizontal="center"/>
    </xf>
    <xf numFmtId="0" fontId="35" fillId="0" borderId="22" xfId="0" applyFont="1" applyBorder="1" applyAlignment="1">
      <alignment wrapText="1"/>
    </xf>
    <xf numFmtId="0" fontId="26" fillId="0" borderId="23" xfId="0" applyFont="1" applyBorder="1"/>
    <xf numFmtId="0" fontId="26" fillId="0" borderId="24" xfId="0" applyFont="1" applyBorder="1"/>
    <xf numFmtId="0" fontId="26" fillId="0" borderId="25" xfId="0" applyFont="1" applyBorder="1"/>
    <xf numFmtId="0" fontId="26" fillId="0" borderId="26" xfId="0" applyFont="1" applyBorder="1"/>
    <xf numFmtId="0" fontId="26" fillId="0" borderId="27" xfId="0" applyFont="1" applyBorder="1"/>
    <xf numFmtId="0" fontId="35" fillId="0" borderId="15" xfId="0" applyFont="1" applyBorder="1" applyAlignment="1"/>
    <xf numFmtId="4" fontId="36" fillId="0" borderId="15" xfId="0" applyNumberFormat="1" applyFont="1" applyBorder="1" applyAlignment="1">
      <alignment horizontal="center"/>
    </xf>
    <xf numFmtId="0" fontId="26" fillId="0" borderId="16" xfId="0" applyFont="1" applyBorder="1" applyAlignment="1">
      <alignment horizontal="center"/>
    </xf>
    <xf numFmtId="4" fontId="26" fillId="0" borderId="16" xfId="0" applyNumberFormat="1" applyFont="1" applyBorder="1" applyAlignment="1">
      <alignment horizontal="center"/>
    </xf>
    <xf numFmtId="169" fontId="36" fillId="0" borderId="15" xfId="0" applyNumberFormat="1" applyFont="1" applyBorder="1" applyAlignment="1">
      <alignment horizontal="center"/>
    </xf>
    <xf numFmtId="0" fontId="27" fillId="0" borderId="0" xfId="42" applyFont="1" applyFill="1" applyAlignment="1">
      <alignment horizontal="center" vertical="center"/>
    </xf>
    <xf numFmtId="17" fontId="28" fillId="0" borderId="0" xfId="42" applyNumberFormat="1" applyFont="1" applyFill="1" applyAlignment="1">
      <alignment horizontal="center"/>
    </xf>
    <xf numFmtId="0" fontId="27" fillId="0" borderId="0" xfId="42" applyFont="1" applyFill="1" applyAlignment="1">
      <alignment horizontal="center"/>
    </xf>
  </cellXfs>
  <cellStyles count="46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Hiperlink" xfId="45" builtinId="8"/>
    <cellStyle name="Incorreto" xfId="7" builtinId="27" customBuiltin="1"/>
    <cellStyle name="Moeda_Plan1 2" xfId="44"/>
    <cellStyle name="Neutra" xfId="8" builtinId="28" customBuiltin="1"/>
    <cellStyle name="Normal" xfId="0" builtinId="0"/>
    <cellStyle name="Normal 2" xfId="43"/>
    <cellStyle name="Normal 4" xfId="42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53655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37259" cy="922335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</xdr:colOff>
      <xdr:row>66</xdr:row>
      <xdr:rowOff>17145</xdr:rowOff>
    </xdr:from>
    <xdr:to>
      <xdr:col>1</xdr:col>
      <xdr:colOff>80009</xdr:colOff>
      <xdr:row>70</xdr:row>
      <xdr:rowOff>171765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12216765"/>
          <a:ext cx="937259" cy="9242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213360</xdr:colOff>
      <xdr:row>0</xdr:row>
      <xdr:rowOff>83820</xdr:rowOff>
    </xdr:from>
    <xdr:to>
      <xdr:col>1</xdr:col>
      <xdr:colOff>213359</xdr:colOff>
      <xdr:row>5</xdr:row>
      <xdr:rowOff>53655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83820"/>
          <a:ext cx="937259" cy="922335"/>
        </a:xfrm>
        <a:prstGeom prst="rect">
          <a:avLst/>
        </a:prstGeom>
      </xdr:spPr>
    </xdr:pic>
    <xdr:clientData/>
  </xdr:twoCellAnchor>
  <xdr:twoCellAnchor editAs="oneCell">
    <xdr:from>
      <xdr:col>0</xdr:col>
      <xdr:colOff>80010</xdr:colOff>
      <xdr:row>66</xdr:row>
      <xdr:rowOff>17145</xdr:rowOff>
    </xdr:from>
    <xdr:to>
      <xdr:col>1</xdr:col>
      <xdr:colOff>80009</xdr:colOff>
      <xdr:row>70</xdr:row>
      <xdr:rowOff>171765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" y="12232005"/>
          <a:ext cx="937259" cy="9242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190501</xdr:colOff>
      <xdr:row>0</xdr:row>
      <xdr:rowOff>0</xdr:rowOff>
    </xdr:from>
    <xdr:to>
      <xdr:col>1</xdr:col>
      <xdr:colOff>373380</xdr:colOff>
      <xdr:row>5</xdr:row>
      <xdr:rowOff>2220</xdr:rowOff>
    </xdr:to>
    <xdr:pic>
      <xdr:nvPicPr>
        <xdr:cNvPr id="5" name="Imagem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1" y="0"/>
          <a:ext cx="937259" cy="9166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502921</xdr:colOff>
      <xdr:row>0</xdr:row>
      <xdr:rowOff>0</xdr:rowOff>
    </xdr:from>
    <xdr:to>
      <xdr:col>1</xdr:col>
      <xdr:colOff>335280</xdr:colOff>
      <xdr:row>3</xdr:row>
      <xdr:rowOff>7407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2921" y="0"/>
          <a:ext cx="563879" cy="556047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3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4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5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6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7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8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9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10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11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12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13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14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15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16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17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18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19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20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21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72</xdr:row>
      <xdr:rowOff>0</xdr:rowOff>
    </xdr:from>
    <xdr:to>
      <xdr:col>2</xdr:col>
      <xdr:colOff>0</xdr:colOff>
      <xdr:row>75</xdr:row>
      <xdr:rowOff>0</xdr:rowOff>
    </xdr:to>
    <xdr:sp macro="" textlink="" fLocksText="0">
      <xdr:nvSpPr>
        <xdr:cNvPr id="22" name="Text Box 9"/>
        <xdr:cNvSpPr txBox="1">
          <a:spLocks noChangeArrowheads="1"/>
        </xdr:cNvSpPr>
      </xdr:nvSpPr>
      <xdr:spPr bwMode="auto">
        <a:xfrm>
          <a:off x="1485900" y="12771120"/>
          <a:ext cx="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23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24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25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69</xdr:row>
      <xdr:rowOff>0</xdr:rowOff>
    </xdr:from>
    <xdr:to>
      <xdr:col>2</xdr:col>
      <xdr:colOff>0</xdr:colOff>
      <xdr:row>73</xdr:row>
      <xdr:rowOff>180975</xdr:rowOff>
    </xdr:to>
    <xdr:sp macro="" textlink="" fLocksText="0">
      <xdr:nvSpPr>
        <xdr:cNvPr id="26" name="Text Box 9"/>
        <xdr:cNvSpPr txBox="1">
          <a:spLocks noChangeArrowheads="1"/>
        </xdr:cNvSpPr>
      </xdr:nvSpPr>
      <xdr:spPr bwMode="auto">
        <a:xfrm>
          <a:off x="1485900" y="12222480"/>
          <a:ext cx="0" cy="912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asadenazarejd@gmail.com" TargetMode="External"/><Relationship Id="rId1" Type="http://schemas.openxmlformats.org/officeDocument/2006/relationships/hyperlink" Target="mailto:casadenazarejd@gmail.com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1"/>
  <sheetViews>
    <sheetView workbookViewId="0">
      <selection activeCell="F118" sqref="F118"/>
    </sheetView>
  </sheetViews>
  <sheetFormatPr defaultColWidth="9.109375" defaultRowHeight="14.4" x14ac:dyDescent="0.3"/>
  <cols>
    <col min="1" max="2" width="13.6640625" style="2" customWidth="1"/>
    <col min="3" max="3" width="9.6640625" style="2" customWidth="1"/>
    <col min="4" max="4" width="11.6640625" style="2" customWidth="1"/>
    <col min="5" max="8" width="9.6640625" style="2" customWidth="1"/>
    <col min="9" max="10" width="15.6640625" style="2" customWidth="1"/>
    <col min="11" max="13" width="9.109375" style="2"/>
    <col min="14" max="14" width="10.109375" style="2" bestFit="1" customWidth="1"/>
    <col min="15" max="16384" width="9.109375" style="2"/>
  </cols>
  <sheetData>
    <row r="1" spans="1:10" ht="15.6" x14ac:dyDescent="0.3">
      <c r="A1" s="100" t="s">
        <v>119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5" x14ac:dyDescent="0.3">
      <c r="A2" s="101" t="s">
        <v>120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5" x14ac:dyDescent="0.3">
      <c r="A3" s="101" t="s">
        <v>121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15" x14ac:dyDescent="0.3">
      <c r="A4" s="101" t="s">
        <v>122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0" x14ac:dyDescent="0.3">
      <c r="A5" s="102" t="s">
        <v>123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3">
      <c r="A6" s="84"/>
      <c r="B6" s="84"/>
      <c r="C6" s="84"/>
      <c r="D6" s="84"/>
      <c r="E6" s="84"/>
      <c r="F6" s="84"/>
      <c r="G6" s="84"/>
      <c r="H6" s="84"/>
      <c r="I6" s="84"/>
      <c r="J6" s="84"/>
    </row>
    <row r="7" spans="1:10" x14ac:dyDescent="0.3">
      <c r="A7" s="95" t="s">
        <v>124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x14ac:dyDescent="0.3">
      <c r="A8" s="95" t="s">
        <v>125</v>
      </c>
      <c r="B8" s="96"/>
      <c r="C8" s="96"/>
      <c r="D8" s="96"/>
      <c r="E8" s="96"/>
      <c r="F8" s="96"/>
      <c r="G8" s="96"/>
      <c r="H8" s="96"/>
      <c r="I8" s="96"/>
      <c r="J8" s="96"/>
    </row>
    <row r="9" spans="1:10" x14ac:dyDescent="0.3">
      <c r="A9" s="85"/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97" t="s">
        <v>126</v>
      </c>
      <c r="B10" s="98"/>
      <c r="C10" s="98"/>
      <c r="D10" s="98"/>
      <c r="E10" s="98"/>
      <c r="F10" s="98"/>
      <c r="G10" s="98"/>
      <c r="H10" s="98"/>
      <c r="I10" s="98"/>
      <c r="J10" s="98"/>
    </row>
    <row r="11" spans="1:10" x14ac:dyDescent="0.3">
      <c r="A11" s="99" t="s">
        <v>127</v>
      </c>
      <c r="B11" s="98"/>
      <c r="C11" s="98"/>
      <c r="D11" s="98"/>
      <c r="E11" s="98"/>
      <c r="F11" s="98"/>
      <c r="G11" s="98"/>
      <c r="H11" s="98"/>
      <c r="I11" s="98"/>
      <c r="J11" s="98"/>
    </row>
    <row r="12" spans="1:10" x14ac:dyDescent="0.3">
      <c r="A12" s="99" t="s">
        <v>128</v>
      </c>
      <c r="B12" s="98"/>
      <c r="C12" s="98"/>
      <c r="D12" s="98"/>
      <c r="E12" s="98"/>
      <c r="F12" s="98"/>
      <c r="G12" s="98"/>
      <c r="H12" s="98"/>
      <c r="I12" s="98"/>
      <c r="J12" s="98"/>
    </row>
    <row r="13" spans="1:10" x14ac:dyDescent="0.3">
      <c r="A13" s="99" t="s">
        <v>129</v>
      </c>
      <c r="B13" s="98"/>
      <c r="C13" s="98"/>
      <c r="D13" s="98"/>
      <c r="E13" s="98"/>
      <c r="F13" s="98"/>
      <c r="G13" s="98"/>
      <c r="H13" s="98"/>
      <c r="I13" s="98"/>
      <c r="J13" s="98"/>
    </row>
    <row r="14" spans="1:10" x14ac:dyDescent="0.3">
      <c r="A14" s="97" t="s">
        <v>130</v>
      </c>
      <c r="B14" s="98"/>
      <c r="C14" s="98"/>
      <c r="D14" s="98"/>
      <c r="E14" s="98"/>
      <c r="F14" s="98"/>
      <c r="G14" s="98"/>
      <c r="H14" s="98"/>
      <c r="I14" s="98"/>
      <c r="J14" s="98"/>
    </row>
    <row r="15" spans="1:10" x14ac:dyDescent="0.3">
      <c r="A15" s="99" t="s">
        <v>131</v>
      </c>
      <c r="B15" s="98"/>
      <c r="C15" s="98"/>
      <c r="D15" s="98"/>
      <c r="E15" s="98"/>
      <c r="F15" s="98"/>
      <c r="G15" s="98"/>
      <c r="H15" s="98"/>
      <c r="I15" s="98"/>
      <c r="J15" s="98"/>
    </row>
    <row r="16" spans="1:10" x14ac:dyDescent="0.3">
      <c r="A16" s="112" t="s">
        <v>196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14" t="s">
        <v>132</v>
      </c>
      <c r="B17" s="98"/>
      <c r="C17" s="98"/>
      <c r="D17" s="98"/>
      <c r="E17" s="98"/>
      <c r="F17" s="98"/>
      <c r="G17" s="98"/>
      <c r="H17" s="98"/>
      <c r="I17" s="98"/>
      <c r="J17" s="98"/>
    </row>
    <row r="18" spans="1:10" x14ac:dyDescent="0.3">
      <c r="A18" s="115"/>
      <c r="B18" s="96"/>
      <c r="C18" s="96"/>
      <c r="D18" s="96"/>
      <c r="E18" s="96"/>
      <c r="F18" s="96"/>
      <c r="G18" s="96"/>
      <c r="H18" s="96"/>
      <c r="I18" s="96"/>
      <c r="J18" s="96"/>
    </row>
    <row r="19" spans="1:10" x14ac:dyDescent="0.3">
      <c r="A19" s="116" t="s">
        <v>194</v>
      </c>
      <c r="B19" s="117"/>
      <c r="C19" s="117"/>
      <c r="D19" s="117"/>
      <c r="E19" s="117"/>
      <c r="F19" s="117"/>
      <c r="G19" s="117"/>
      <c r="H19" s="117"/>
      <c r="I19" s="117"/>
      <c r="J19" s="118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19" t="s">
        <v>134</v>
      </c>
      <c r="B21" s="117"/>
      <c r="C21" s="117"/>
      <c r="D21" s="118"/>
      <c r="E21" s="119" t="s">
        <v>135</v>
      </c>
      <c r="F21" s="118"/>
      <c r="G21" s="119" t="s">
        <v>136</v>
      </c>
      <c r="H21" s="118"/>
      <c r="I21" s="119" t="s">
        <v>137</v>
      </c>
      <c r="J21" s="118"/>
    </row>
    <row r="22" spans="1:10" x14ac:dyDescent="0.3">
      <c r="A22" s="103" t="s">
        <v>138</v>
      </c>
      <c r="B22" s="104"/>
      <c r="C22" s="104"/>
      <c r="D22" s="105"/>
      <c r="E22" s="106">
        <v>43131</v>
      </c>
      <c r="F22" s="107"/>
      <c r="G22" s="108" t="s">
        <v>139</v>
      </c>
      <c r="H22" s="107"/>
      <c r="I22" s="109">
        <v>1543440</v>
      </c>
      <c r="J22" s="107"/>
    </row>
    <row r="23" spans="1:10" x14ac:dyDescent="0.3">
      <c r="A23" s="103" t="s">
        <v>140</v>
      </c>
      <c r="B23" s="104"/>
      <c r="C23" s="104"/>
      <c r="D23" s="105"/>
      <c r="E23" s="106">
        <v>43272</v>
      </c>
      <c r="F23" s="110"/>
      <c r="G23" s="108" t="s">
        <v>141</v>
      </c>
      <c r="H23" s="107"/>
      <c r="I23" s="109">
        <v>46306.06</v>
      </c>
      <c r="J23" s="111"/>
    </row>
    <row r="24" spans="1:10" x14ac:dyDescent="0.3">
      <c r="A24" s="103" t="s">
        <v>142</v>
      </c>
      <c r="B24" s="104"/>
      <c r="C24" s="104"/>
      <c r="D24" s="105"/>
      <c r="E24" s="106">
        <v>43462</v>
      </c>
      <c r="F24" s="107"/>
      <c r="G24" s="108" t="s">
        <v>143</v>
      </c>
      <c r="H24" s="107"/>
      <c r="I24" s="109">
        <v>1662821.82</v>
      </c>
      <c r="J24" s="107"/>
    </row>
    <row r="25" spans="1:10" x14ac:dyDescent="0.3">
      <c r="A25" s="103" t="s">
        <v>144</v>
      </c>
      <c r="B25" s="104"/>
      <c r="C25" s="104"/>
      <c r="D25" s="105"/>
      <c r="E25" s="106">
        <v>43588</v>
      </c>
      <c r="F25" s="107"/>
      <c r="G25" s="108" t="s">
        <v>143</v>
      </c>
      <c r="H25" s="107"/>
      <c r="I25" s="109">
        <v>1781796.38</v>
      </c>
      <c r="J25" s="107"/>
    </row>
    <row r="26" spans="1:10" x14ac:dyDescent="0.3">
      <c r="A26" s="103" t="s">
        <v>145</v>
      </c>
      <c r="B26" s="104"/>
      <c r="C26" s="104"/>
      <c r="D26" s="105"/>
      <c r="E26" s="106">
        <v>43825</v>
      </c>
      <c r="F26" s="107"/>
      <c r="G26" s="108" t="s">
        <v>146</v>
      </c>
      <c r="H26" s="107"/>
      <c r="I26" s="109">
        <v>3444361.84</v>
      </c>
      <c r="J26" s="107"/>
    </row>
    <row r="27" spans="1:10" x14ac:dyDescent="0.3">
      <c r="A27" s="103" t="s">
        <v>147</v>
      </c>
      <c r="B27" s="104"/>
      <c r="C27" s="104"/>
      <c r="D27" s="105"/>
      <c r="E27" s="106">
        <v>44292</v>
      </c>
      <c r="F27" s="107"/>
      <c r="G27" s="108" t="s">
        <v>148</v>
      </c>
      <c r="H27" s="107"/>
      <c r="I27" s="109">
        <v>2541151.52</v>
      </c>
      <c r="J27" s="107"/>
    </row>
    <row r="28" spans="1:10" x14ac:dyDescent="0.3">
      <c r="A28" s="103" t="s">
        <v>149</v>
      </c>
      <c r="B28" s="104"/>
      <c r="C28" s="104"/>
      <c r="D28" s="105"/>
      <c r="E28" s="106">
        <v>44369</v>
      </c>
      <c r="F28" s="107"/>
      <c r="G28" s="108" t="s">
        <v>150</v>
      </c>
      <c r="H28" s="107"/>
      <c r="I28" s="109">
        <v>30000</v>
      </c>
      <c r="J28" s="107"/>
    </row>
    <row r="29" spans="1:10" x14ac:dyDescent="0.3">
      <c r="A29" s="86"/>
      <c r="B29" s="86"/>
      <c r="C29" s="86"/>
      <c r="D29" s="86"/>
      <c r="E29" s="86"/>
      <c r="F29" s="86"/>
      <c r="G29" s="86"/>
      <c r="H29" s="86"/>
      <c r="I29" s="87"/>
      <c r="J29" s="87"/>
    </row>
    <row r="30" spans="1:10" x14ac:dyDescent="0.3">
      <c r="A30" s="120" t="s">
        <v>151</v>
      </c>
      <c r="B30" s="117"/>
      <c r="C30" s="117"/>
      <c r="D30" s="117"/>
      <c r="E30" s="117"/>
      <c r="F30" s="117"/>
      <c r="G30" s="117"/>
      <c r="H30" s="117"/>
      <c r="I30" s="117"/>
      <c r="J30" s="118"/>
    </row>
    <row r="31" spans="1:10" x14ac:dyDescent="0.3">
      <c r="A31" s="121" t="s">
        <v>152</v>
      </c>
      <c r="B31" s="118"/>
      <c r="C31" s="121" t="s">
        <v>153</v>
      </c>
      <c r="D31" s="118"/>
      <c r="E31" s="121" t="s">
        <v>154</v>
      </c>
      <c r="F31" s="118"/>
      <c r="G31" s="121" t="s">
        <v>155</v>
      </c>
      <c r="H31" s="122"/>
      <c r="I31" s="121" t="s">
        <v>156</v>
      </c>
      <c r="J31" s="118"/>
    </row>
    <row r="32" spans="1:10" x14ac:dyDescent="0.3">
      <c r="A32" s="123">
        <v>44540</v>
      </c>
      <c r="B32" s="124"/>
      <c r="C32" s="125">
        <v>115000</v>
      </c>
      <c r="D32" s="126"/>
      <c r="E32" s="127">
        <v>44536</v>
      </c>
      <c r="F32" s="124"/>
      <c r="G32" s="128">
        <v>286492</v>
      </c>
      <c r="H32" s="129"/>
      <c r="I32" s="130">
        <v>156151.51999999999</v>
      </c>
      <c r="J32" s="131"/>
    </row>
    <row r="33" spans="1:10" x14ac:dyDescent="0.3">
      <c r="A33" s="127"/>
      <c r="B33" s="132"/>
      <c r="C33" s="125"/>
      <c r="D33" s="126"/>
      <c r="E33" s="127"/>
      <c r="F33" s="132"/>
      <c r="G33" s="128"/>
      <c r="H33" s="129"/>
      <c r="I33" s="130"/>
      <c r="J33" s="131"/>
    </row>
    <row r="34" spans="1:10" x14ac:dyDescent="0.3">
      <c r="A34" s="137"/>
      <c r="B34" s="118"/>
      <c r="C34" s="137"/>
      <c r="D34" s="118"/>
      <c r="E34" s="137"/>
      <c r="F34" s="118"/>
      <c r="G34" s="137"/>
      <c r="H34" s="118"/>
      <c r="I34" s="130"/>
      <c r="J34" s="131"/>
    </row>
    <row r="35" spans="1:10" x14ac:dyDescent="0.3">
      <c r="A35" s="133" t="s">
        <v>157</v>
      </c>
      <c r="B35" s="117"/>
      <c r="C35" s="117"/>
      <c r="D35" s="117"/>
      <c r="E35" s="117"/>
      <c r="F35" s="118"/>
      <c r="G35" s="134"/>
      <c r="H35" s="118"/>
      <c r="I35" s="136">
        <v>984.43</v>
      </c>
      <c r="J35" s="131"/>
    </row>
    <row r="36" spans="1:10" x14ac:dyDescent="0.3">
      <c r="A36" s="133" t="s">
        <v>158</v>
      </c>
      <c r="B36" s="117"/>
      <c r="C36" s="117"/>
      <c r="D36" s="117"/>
      <c r="E36" s="117"/>
      <c r="F36" s="118"/>
      <c r="G36" s="134"/>
      <c r="H36" s="118"/>
      <c r="I36" s="135">
        <f>SUM(I32:J34)</f>
        <v>156151.51999999999</v>
      </c>
      <c r="J36" s="131"/>
    </row>
    <row r="37" spans="1:10" x14ac:dyDescent="0.3">
      <c r="A37" s="133" t="s">
        <v>159</v>
      </c>
      <c r="B37" s="117"/>
      <c r="C37" s="117"/>
      <c r="D37" s="117"/>
      <c r="E37" s="117"/>
      <c r="F37" s="118"/>
      <c r="G37" s="134"/>
      <c r="H37" s="118"/>
      <c r="I37" s="136">
        <v>94.12</v>
      </c>
      <c r="J37" s="131"/>
    </row>
    <row r="38" spans="1:10" x14ac:dyDescent="0.3">
      <c r="A38" s="133" t="s">
        <v>160</v>
      </c>
      <c r="B38" s="138"/>
      <c r="C38" s="138"/>
      <c r="D38" s="138"/>
      <c r="E38" s="138"/>
      <c r="F38" s="139"/>
      <c r="G38" s="134"/>
      <c r="H38" s="118"/>
      <c r="I38" s="135">
        <v>0</v>
      </c>
      <c r="J38" s="131"/>
    </row>
    <row r="39" spans="1:10" x14ac:dyDescent="0.3">
      <c r="A39" s="133" t="s">
        <v>161</v>
      </c>
      <c r="B39" s="117"/>
      <c r="C39" s="117"/>
      <c r="D39" s="117"/>
      <c r="E39" s="117"/>
      <c r="F39" s="118"/>
      <c r="G39" s="134"/>
      <c r="H39" s="118"/>
      <c r="I39" s="136">
        <f>SUM(I35:J38)</f>
        <v>157230.06999999998</v>
      </c>
      <c r="J39" s="131"/>
    </row>
    <row r="40" spans="1:10" x14ac:dyDescent="0.3">
      <c r="A40" s="133" t="s">
        <v>162</v>
      </c>
      <c r="B40" s="117"/>
      <c r="C40" s="117"/>
      <c r="D40" s="117"/>
      <c r="E40" s="117"/>
      <c r="F40" s="118"/>
      <c r="G40" s="134"/>
      <c r="H40" s="118"/>
      <c r="I40" s="136">
        <v>0</v>
      </c>
      <c r="J40" s="131"/>
    </row>
    <row r="41" spans="1:10" x14ac:dyDescent="0.3">
      <c r="A41" s="133" t="s">
        <v>163</v>
      </c>
      <c r="B41" s="117"/>
      <c r="C41" s="117"/>
      <c r="D41" s="117"/>
      <c r="E41" s="117"/>
      <c r="F41" s="118"/>
      <c r="G41" s="134"/>
      <c r="H41" s="118"/>
      <c r="I41" s="135">
        <f>I39+I40</f>
        <v>157230.06999999998</v>
      </c>
      <c r="J41" s="131"/>
    </row>
    <row r="42" spans="1:10" x14ac:dyDescent="0.3">
      <c r="A42" s="140" t="s">
        <v>164</v>
      </c>
      <c r="B42" s="96"/>
      <c r="C42" s="96"/>
      <c r="D42" s="96"/>
      <c r="E42" s="96"/>
      <c r="F42" s="96"/>
      <c r="G42" s="96"/>
      <c r="H42" s="96"/>
      <c r="I42" s="96"/>
      <c r="J42" s="96"/>
    </row>
    <row r="43" spans="1:10" x14ac:dyDescent="0.3">
      <c r="A43" s="140" t="s">
        <v>165</v>
      </c>
      <c r="B43" s="96"/>
      <c r="C43" s="96"/>
      <c r="D43" s="96"/>
      <c r="E43" s="96"/>
      <c r="F43" s="96"/>
      <c r="G43" s="96"/>
      <c r="H43" s="96"/>
      <c r="I43" s="96"/>
      <c r="J43" s="96"/>
    </row>
    <row r="44" spans="1:10" x14ac:dyDescent="0.3">
      <c r="A44" s="140" t="s">
        <v>166</v>
      </c>
      <c r="B44" s="96"/>
      <c r="C44" s="96"/>
      <c r="D44" s="96"/>
      <c r="E44" s="96"/>
      <c r="F44" s="96"/>
      <c r="G44" s="96"/>
      <c r="H44" s="96"/>
      <c r="I44" s="96"/>
      <c r="J44" s="96"/>
    </row>
    <row r="45" spans="1:10" x14ac:dyDescent="0.3">
      <c r="A45" s="86"/>
      <c r="B45" s="86"/>
      <c r="C45" s="86"/>
      <c r="D45" s="86"/>
      <c r="E45" s="86"/>
      <c r="F45" s="86"/>
      <c r="G45" s="86"/>
      <c r="H45" s="86"/>
      <c r="I45" s="86"/>
      <c r="J45" s="86"/>
    </row>
    <row r="46" spans="1:10" ht="21.75" customHeight="1" x14ac:dyDescent="0.3">
      <c r="A46" s="141" t="s">
        <v>167</v>
      </c>
      <c r="B46" s="142"/>
      <c r="C46" s="142"/>
      <c r="D46" s="142"/>
      <c r="E46" s="142"/>
      <c r="F46" s="142"/>
      <c r="G46" s="142"/>
      <c r="H46" s="142"/>
      <c r="I46" s="142"/>
      <c r="J46" s="143"/>
    </row>
    <row r="47" spans="1:10" x14ac:dyDescent="0.3">
      <c r="A47" s="88"/>
      <c r="B47" s="89"/>
      <c r="C47" s="89"/>
      <c r="D47" s="89"/>
      <c r="E47" s="89"/>
      <c r="F47" s="89"/>
      <c r="G47" s="89"/>
      <c r="H47" s="89"/>
      <c r="I47" s="89"/>
      <c r="J47" s="89"/>
    </row>
    <row r="48" spans="1:10" x14ac:dyDescent="0.3">
      <c r="A48" s="88"/>
      <c r="B48" s="89"/>
      <c r="C48" s="89"/>
      <c r="D48" s="89"/>
      <c r="E48" s="89"/>
      <c r="F48" s="89"/>
      <c r="G48" s="89"/>
      <c r="H48" s="89"/>
      <c r="I48" s="89"/>
      <c r="J48" s="89"/>
    </row>
    <row r="49" spans="1:10" x14ac:dyDescent="0.3">
      <c r="A49" s="88"/>
      <c r="B49" s="89"/>
      <c r="C49" s="89"/>
      <c r="D49" s="89"/>
      <c r="E49" s="89"/>
      <c r="F49" s="89"/>
      <c r="G49" s="89"/>
      <c r="H49" s="89"/>
      <c r="I49" s="89"/>
      <c r="J49" s="89"/>
    </row>
    <row r="50" spans="1:10" x14ac:dyDescent="0.3">
      <c r="A50" s="88"/>
      <c r="B50" s="89"/>
      <c r="C50" s="89"/>
      <c r="D50" s="89"/>
      <c r="E50" s="89"/>
      <c r="F50" s="89"/>
      <c r="G50" s="89"/>
      <c r="H50" s="89"/>
      <c r="I50" s="89"/>
      <c r="J50" s="89"/>
    </row>
    <row r="51" spans="1:10" x14ac:dyDescent="0.3">
      <c r="A51" s="88"/>
      <c r="B51" s="89"/>
      <c r="C51" s="89"/>
      <c r="D51" s="89"/>
      <c r="E51" s="89"/>
      <c r="F51" s="89"/>
      <c r="G51" s="89"/>
      <c r="H51" s="89"/>
      <c r="I51" s="89"/>
      <c r="J51" s="89"/>
    </row>
    <row r="52" spans="1:10" x14ac:dyDescent="0.3">
      <c r="A52" s="88"/>
      <c r="B52" s="89"/>
      <c r="C52" s="89"/>
      <c r="D52" s="89"/>
      <c r="E52" s="89"/>
      <c r="F52" s="89"/>
      <c r="G52" s="89"/>
      <c r="H52" s="89"/>
      <c r="I52" s="89"/>
      <c r="J52" s="89"/>
    </row>
    <row r="53" spans="1:10" x14ac:dyDescent="0.3">
      <c r="A53" s="88"/>
      <c r="B53" s="89"/>
      <c r="C53" s="89"/>
      <c r="D53" s="89"/>
      <c r="E53" s="89"/>
      <c r="F53" s="89"/>
      <c r="G53" s="89"/>
      <c r="H53" s="89"/>
      <c r="I53" s="89"/>
      <c r="J53" s="89"/>
    </row>
    <row r="54" spans="1:10" x14ac:dyDescent="0.3">
      <c r="A54" s="88"/>
      <c r="B54" s="89"/>
      <c r="C54" s="89"/>
      <c r="D54" s="89"/>
      <c r="E54" s="89"/>
      <c r="F54" s="89"/>
      <c r="G54" s="89"/>
      <c r="H54" s="89"/>
      <c r="I54" s="89"/>
      <c r="J54" s="89"/>
    </row>
    <row r="55" spans="1:10" x14ac:dyDescent="0.3">
      <c r="A55" s="88"/>
      <c r="B55" s="89"/>
      <c r="C55" s="89"/>
      <c r="D55" s="89"/>
      <c r="E55" s="89"/>
      <c r="F55" s="89"/>
      <c r="G55" s="89"/>
      <c r="H55" s="89"/>
      <c r="I55" s="89"/>
      <c r="J55" s="89"/>
    </row>
    <row r="56" spans="1:10" x14ac:dyDescent="0.3">
      <c r="A56" s="88"/>
      <c r="B56" s="89"/>
      <c r="C56" s="89"/>
      <c r="D56" s="89"/>
      <c r="E56" s="89"/>
      <c r="F56" s="89"/>
      <c r="G56" s="89"/>
      <c r="H56" s="89"/>
      <c r="I56" s="89"/>
      <c r="J56" s="89"/>
    </row>
    <row r="57" spans="1:10" x14ac:dyDescent="0.3">
      <c r="A57" s="88"/>
      <c r="B57" s="89"/>
      <c r="C57" s="89"/>
      <c r="D57" s="89"/>
      <c r="E57" s="89"/>
      <c r="F57" s="89"/>
      <c r="G57" s="89"/>
      <c r="H57" s="89"/>
      <c r="I57" s="89"/>
      <c r="J57" s="89"/>
    </row>
    <row r="58" spans="1:10" x14ac:dyDescent="0.3">
      <c r="A58" s="88"/>
      <c r="B58" s="89"/>
      <c r="C58" s="89"/>
      <c r="D58" s="89"/>
      <c r="E58" s="89"/>
      <c r="F58" s="89"/>
      <c r="G58" s="89"/>
      <c r="H58" s="89"/>
      <c r="I58" s="89"/>
      <c r="J58" s="89"/>
    </row>
    <row r="59" spans="1:10" x14ac:dyDescent="0.3">
      <c r="A59" s="88"/>
      <c r="B59" s="89"/>
      <c r="C59" s="89"/>
      <c r="D59" s="89"/>
      <c r="E59" s="89"/>
      <c r="F59" s="89"/>
      <c r="G59" s="89"/>
      <c r="H59" s="89"/>
      <c r="I59" s="89"/>
      <c r="J59" s="89"/>
    </row>
    <row r="60" spans="1:10" x14ac:dyDescent="0.3">
      <c r="A60" s="88"/>
      <c r="B60" s="89"/>
      <c r="C60" s="89"/>
      <c r="D60" s="89"/>
      <c r="E60" s="89"/>
      <c r="F60" s="89"/>
      <c r="G60" s="89"/>
      <c r="H60" s="89"/>
      <c r="I60" s="89"/>
      <c r="J60" s="89"/>
    </row>
    <row r="61" spans="1:10" x14ac:dyDescent="0.3">
      <c r="A61" s="88"/>
      <c r="B61" s="89"/>
      <c r="C61" s="89"/>
      <c r="D61" s="89"/>
      <c r="E61" s="89"/>
      <c r="F61" s="89"/>
      <c r="G61" s="89"/>
      <c r="H61" s="89"/>
      <c r="I61" s="89"/>
      <c r="J61" s="89"/>
    </row>
    <row r="62" spans="1:10" x14ac:dyDescent="0.3">
      <c r="A62" s="88"/>
      <c r="B62" s="89"/>
      <c r="C62" s="89"/>
      <c r="D62" s="89"/>
      <c r="E62" s="89"/>
      <c r="F62" s="89"/>
      <c r="G62" s="89"/>
      <c r="H62" s="89"/>
      <c r="I62" s="89"/>
      <c r="J62" s="89"/>
    </row>
    <row r="63" spans="1:10" x14ac:dyDescent="0.3">
      <c r="A63" s="88"/>
      <c r="B63" s="89"/>
      <c r="C63" s="89"/>
      <c r="D63" s="89"/>
      <c r="E63" s="89"/>
      <c r="F63" s="89"/>
      <c r="G63" s="89"/>
      <c r="H63" s="89"/>
      <c r="I63" s="89"/>
      <c r="J63" s="89"/>
    </row>
    <row r="64" spans="1:10" x14ac:dyDescent="0.3">
      <c r="A64" s="88"/>
      <c r="B64" s="89"/>
      <c r="C64" s="89"/>
      <c r="D64" s="89"/>
      <c r="E64" s="89"/>
      <c r="F64" s="89"/>
      <c r="G64" s="89"/>
      <c r="H64" s="89"/>
      <c r="I64" s="89"/>
      <c r="J64" s="89"/>
    </row>
    <row r="65" spans="1:10" x14ac:dyDescent="0.3">
      <c r="A65" s="88"/>
      <c r="B65" s="89"/>
      <c r="C65" s="89"/>
      <c r="D65" s="89"/>
      <c r="E65" s="89"/>
      <c r="F65" s="89"/>
      <c r="G65" s="89"/>
      <c r="H65" s="89"/>
      <c r="I65" s="89"/>
      <c r="J65" s="89"/>
    </row>
    <row r="66" spans="1:10" x14ac:dyDescent="0.3">
      <c r="A66" s="88"/>
      <c r="B66" s="89"/>
      <c r="C66" s="89"/>
      <c r="D66" s="89"/>
      <c r="E66" s="89"/>
      <c r="F66" s="89"/>
      <c r="G66" s="89"/>
      <c r="H66" s="89"/>
      <c r="I66" s="89"/>
      <c r="J66" s="89"/>
    </row>
    <row r="67" spans="1:10" ht="15.6" x14ac:dyDescent="0.3">
      <c r="A67" s="100" t="s">
        <v>119</v>
      </c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ht="15" x14ac:dyDescent="0.3">
      <c r="A68" s="101" t="s">
        <v>120</v>
      </c>
      <c r="B68" s="101"/>
      <c r="C68" s="101"/>
      <c r="D68" s="101"/>
      <c r="E68" s="101"/>
      <c r="F68" s="101"/>
      <c r="G68" s="101"/>
      <c r="H68" s="101"/>
      <c r="I68" s="101"/>
      <c r="J68" s="101"/>
    </row>
    <row r="69" spans="1:10" ht="15" x14ac:dyDescent="0.3">
      <c r="A69" s="101" t="s">
        <v>121</v>
      </c>
      <c r="B69" s="101"/>
      <c r="C69" s="101"/>
      <c r="D69" s="101"/>
      <c r="E69" s="101"/>
      <c r="F69" s="101"/>
      <c r="G69" s="101"/>
      <c r="H69" s="101"/>
      <c r="I69" s="101"/>
      <c r="J69" s="101"/>
    </row>
    <row r="70" spans="1:10" ht="15" x14ac:dyDescent="0.3">
      <c r="A70" s="101" t="s">
        <v>122</v>
      </c>
      <c r="B70" s="101"/>
      <c r="C70" s="101"/>
      <c r="D70" s="101"/>
      <c r="E70" s="101"/>
      <c r="F70" s="101"/>
      <c r="G70" s="101"/>
      <c r="H70" s="101"/>
      <c r="I70" s="101"/>
      <c r="J70" s="101"/>
    </row>
    <row r="71" spans="1:10" x14ac:dyDescent="0.3">
      <c r="A71" s="102" t="s">
        <v>123</v>
      </c>
      <c r="B71" s="102"/>
      <c r="C71" s="102"/>
      <c r="D71" s="102"/>
      <c r="E71" s="102"/>
      <c r="F71" s="102"/>
      <c r="G71" s="102"/>
      <c r="H71" s="102"/>
      <c r="I71" s="102"/>
      <c r="J71" s="102"/>
    </row>
    <row r="72" spans="1:10" x14ac:dyDescent="0.3">
      <c r="A72" s="84"/>
      <c r="B72" s="84"/>
      <c r="C72" s="84"/>
      <c r="D72" s="84"/>
      <c r="E72" s="84"/>
      <c r="F72" s="84"/>
      <c r="G72" s="84"/>
      <c r="H72" s="84"/>
      <c r="I72" s="84"/>
      <c r="J72" s="84"/>
    </row>
    <row r="73" spans="1:10" x14ac:dyDescent="0.3">
      <c r="A73" s="95" t="s">
        <v>124</v>
      </c>
      <c r="B73" s="96"/>
      <c r="C73" s="96"/>
      <c r="D73" s="96"/>
      <c r="E73" s="96"/>
      <c r="F73" s="96"/>
      <c r="G73" s="96"/>
      <c r="H73" s="96"/>
      <c r="I73" s="96"/>
      <c r="J73" s="96"/>
    </row>
    <row r="74" spans="1:10" x14ac:dyDescent="0.3">
      <c r="A74" s="95" t="s">
        <v>125</v>
      </c>
      <c r="B74" s="96"/>
      <c r="C74" s="96"/>
      <c r="D74" s="96"/>
      <c r="E74" s="96"/>
      <c r="F74" s="96"/>
      <c r="G74" s="96"/>
      <c r="H74" s="96"/>
      <c r="I74" s="96"/>
      <c r="J74" s="96"/>
    </row>
    <row r="75" spans="1:10" x14ac:dyDescent="0.3">
      <c r="A75" s="88"/>
      <c r="B75" s="89"/>
      <c r="C75" s="89"/>
      <c r="D75" s="89"/>
      <c r="E75" s="89"/>
      <c r="F75" s="89"/>
      <c r="G75" s="89"/>
      <c r="H75" s="89"/>
      <c r="I75" s="89"/>
      <c r="J75" s="89"/>
    </row>
    <row r="76" spans="1:10" x14ac:dyDescent="0.3">
      <c r="A76" s="120" t="s">
        <v>168</v>
      </c>
      <c r="B76" s="117"/>
      <c r="C76" s="117"/>
      <c r="D76" s="117"/>
      <c r="E76" s="117"/>
      <c r="F76" s="117"/>
      <c r="G76" s="117"/>
      <c r="H76" s="117"/>
      <c r="I76" s="117"/>
      <c r="J76" s="118"/>
    </row>
    <row r="77" spans="1:10" x14ac:dyDescent="0.3">
      <c r="A77" s="144" t="str">
        <f>A19</f>
        <v>ORIGEM DOS RECURSOS (1): Municipal</v>
      </c>
      <c r="B77" s="117"/>
      <c r="C77" s="117"/>
      <c r="D77" s="117"/>
      <c r="E77" s="117"/>
      <c r="F77" s="117"/>
      <c r="G77" s="117"/>
      <c r="H77" s="117"/>
      <c r="I77" s="117"/>
      <c r="J77" s="118"/>
    </row>
    <row r="78" spans="1:10" ht="72.599999999999994" x14ac:dyDescent="0.3">
      <c r="A78" s="119" t="s">
        <v>169</v>
      </c>
      <c r="B78" s="118"/>
      <c r="C78" s="145" t="s">
        <v>170</v>
      </c>
      <c r="D78" s="143"/>
      <c r="E78" s="119" t="s">
        <v>171</v>
      </c>
      <c r="F78" s="118"/>
      <c r="G78" s="119" t="s">
        <v>172</v>
      </c>
      <c r="H78" s="118"/>
      <c r="I78" s="90" t="s">
        <v>173</v>
      </c>
      <c r="J78" s="90" t="s">
        <v>174</v>
      </c>
    </row>
    <row r="79" spans="1:10" x14ac:dyDescent="0.3">
      <c r="A79" s="146" t="s">
        <v>175</v>
      </c>
      <c r="B79" s="146"/>
      <c r="C79" s="147">
        <v>8134.05</v>
      </c>
      <c r="D79" s="126"/>
      <c r="E79" s="125">
        <v>2021.58</v>
      </c>
      <c r="F79" s="126"/>
      <c r="G79" s="125">
        <f t="shared" ref="G79:G84" si="0">C79-J79</f>
        <v>8134.05</v>
      </c>
      <c r="H79" s="126"/>
      <c r="I79" s="91">
        <f t="shared" ref="I79:I84" si="1">+E79+G79</f>
        <v>10155.630000000001</v>
      </c>
      <c r="J79" s="91">
        <v>0</v>
      </c>
    </row>
    <row r="80" spans="1:10" x14ac:dyDescent="0.3">
      <c r="A80" s="148" t="s">
        <v>176</v>
      </c>
      <c r="B80" s="148"/>
      <c r="C80" s="147">
        <v>0</v>
      </c>
      <c r="D80" s="126"/>
      <c r="E80" s="125">
        <v>0</v>
      </c>
      <c r="F80" s="126"/>
      <c r="G80" s="125">
        <f t="shared" si="0"/>
        <v>0</v>
      </c>
      <c r="H80" s="126"/>
      <c r="I80" s="91">
        <f t="shared" si="1"/>
        <v>0</v>
      </c>
      <c r="J80" s="91">
        <v>0</v>
      </c>
    </row>
    <row r="81" spans="1:14" x14ac:dyDescent="0.3">
      <c r="A81" s="149" t="s">
        <v>177</v>
      </c>
      <c r="B81" s="150"/>
      <c r="C81" s="147">
        <v>110432.74</v>
      </c>
      <c r="D81" s="126"/>
      <c r="E81" s="125">
        <v>35438.769999999997</v>
      </c>
      <c r="F81" s="126"/>
      <c r="G81" s="125">
        <f t="shared" si="0"/>
        <v>110432.74</v>
      </c>
      <c r="H81" s="126"/>
      <c r="I81" s="91">
        <f t="shared" si="1"/>
        <v>145871.51</v>
      </c>
      <c r="J81" s="91">
        <v>0</v>
      </c>
    </row>
    <row r="82" spans="1:14" x14ac:dyDescent="0.3">
      <c r="A82" s="146" t="s">
        <v>105</v>
      </c>
      <c r="B82" s="146"/>
      <c r="C82" s="147">
        <v>87.52</v>
      </c>
      <c r="D82" s="126"/>
      <c r="E82" s="125">
        <v>0</v>
      </c>
      <c r="F82" s="126"/>
      <c r="G82" s="125">
        <f t="shared" si="0"/>
        <v>87.52</v>
      </c>
      <c r="H82" s="126"/>
      <c r="I82" s="91">
        <f t="shared" si="1"/>
        <v>87.52</v>
      </c>
      <c r="J82" s="91">
        <v>0</v>
      </c>
    </row>
    <row r="83" spans="1:14" x14ac:dyDescent="0.3">
      <c r="A83" s="146" t="s">
        <v>178</v>
      </c>
      <c r="B83" s="146"/>
      <c r="C83" s="147">
        <v>0</v>
      </c>
      <c r="D83" s="126"/>
      <c r="E83" s="125">
        <v>0</v>
      </c>
      <c r="F83" s="126"/>
      <c r="G83" s="125">
        <f t="shared" si="0"/>
        <v>0</v>
      </c>
      <c r="H83" s="126"/>
      <c r="I83" s="91">
        <f t="shared" si="1"/>
        <v>0</v>
      </c>
      <c r="J83" s="91">
        <v>0</v>
      </c>
    </row>
    <row r="84" spans="1:14" x14ac:dyDescent="0.3">
      <c r="A84" s="146" t="s">
        <v>179</v>
      </c>
      <c r="B84" s="146"/>
      <c r="C84" s="147">
        <v>216.29</v>
      </c>
      <c r="D84" s="126"/>
      <c r="E84" s="125">
        <v>805</v>
      </c>
      <c r="F84" s="126"/>
      <c r="G84" s="125">
        <f t="shared" si="0"/>
        <v>216.29</v>
      </c>
      <c r="H84" s="126"/>
      <c r="I84" s="91">
        <f t="shared" si="1"/>
        <v>1021.29</v>
      </c>
      <c r="J84" s="91">
        <v>0</v>
      </c>
      <c r="N84" s="3"/>
    </row>
    <row r="85" spans="1:14" x14ac:dyDescent="0.3">
      <c r="A85" s="153" t="s">
        <v>86</v>
      </c>
      <c r="B85" s="154"/>
      <c r="C85" s="147">
        <f>SUM(C79:D84)</f>
        <v>118870.6</v>
      </c>
      <c r="D85" s="126"/>
      <c r="E85" s="125">
        <f>SUM(E79:F84)</f>
        <v>38265.35</v>
      </c>
      <c r="F85" s="126"/>
      <c r="G85" s="125">
        <f>SUM(G79:H84)</f>
        <v>118870.6</v>
      </c>
      <c r="H85" s="126"/>
      <c r="I85" s="91">
        <f>SUM(I79:I84)</f>
        <v>157135.95000000001</v>
      </c>
      <c r="J85" s="91">
        <f>SUM(J79:J84)</f>
        <v>0</v>
      </c>
    </row>
    <row r="86" spans="1:14" x14ac:dyDescent="0.3">
      <c r="A86" s="86"/>
      <c r="B86" s="86"/>
      <c r="C86" s="86"/>
      <c r="D86" s="86"/>
      <c r="E86" s="86"/>
      <c r="F86" s="86"/>
      <c r="G86" s="86"/>
      <c r="H86" s="86"/>
      <c r="I86" s="86"/>
      <c r="J86" s="86"/>
    </row>
    <row r="87" spans="1:14" x14ac:dyDescent="0.3">
      <c r="A87" s="140" t="s">
        <v>181</v>
      </c>
      <c r="B87" s="96"/>
      <c r="C87" s="96"/>
      <c r="D87" s="96"/>
      <c r="E87" s="96"/>
      <c r="F87" s="96"/>
      <c r="G87" s="96"/>
      <c r="H87" s="96"/>
      <c r="I87" s="96"/>
      <c r="J87" s="96"/>
    </row>
    <row r="88" spans="1:14" x14ac:dyDescent="0.3">
      <c r="A88" s="140" t="s">
        <v>182</v>
      </c>
      <c r="B88" s="96"/>
      <c r="C88" s="96"/>
      <c r="D88" s="96"/>
      <c r="E88" s="96"/>
      <c r="F88" s="96"/>
      <c r="G88" s="96"/>
      <c r="H88" s="96"/>
      <c r="I88" s="96"/>
      <c r="J88" s="96"/>
    </row>
    <row r="89" spans="1:14" x14ac:dyDescent="0.3">
      <c r="A89" s="140" t="s">
        <v>183</v>
      </c>
      <c r="B89" s="96"/>
      <c r="C89" s="96"/>
      <c r="D89" s="96"/>
      <c r="E89" s="96"/>
      <c r="F89" s="96"/>
      <c r="G89" s="96"/>
      <c r="H89" s="96"/>
      <c r="I89" s="96"/>
      <c r="J89" s="96"/>
    </row>
    <row r="90" spans="1:14" x14ac:dyDescent="0.3">
      <c r="A90" s="140" t="s">
        <v>184</v>
      </c>
      <c r="B90" s="96"/>
      <c r="C90" s="96"/>
      <c r="D90" s="96"/>
      <c r="E90" s="96"/>
      <c r="F90" s="96"/>
      <c r="G90" s="96"/>
      <c r="H90" s="96"/>
      <c r="I90" s="96"/>
      <c r="J90" s="96"/>
    </row>
    <row r="91" spans="1:14" ht="23.25" customHeight="1" x14ac:dyDescent="0.3">
      <c r="A91" s="151" t="s">
        <v>185</v>
      </c>
      <c r="B91" s="152"/>
      <c r="C91" s="152"/>
      <c r="D91" s="152"/>
      <c r="E91" s="152"/>
      <c r="F91" s="152"/>
      <c r="G91" s="152"/>
      <c r="H91" s="152"/>
      <c r="I91" s="152"/>
      <c r="J91" s="152"/>
    </row>
    <row r="92" spans="1:14" x14ac:dyDescent="0.3">
      <c r="A92" s="140" t="s">
        <v>186</v>
      </c>
      <c r="B92" s="96"/>
      <c r="C92" s="96"/>
      <c r="D92" s="96"/>
      <c r="E92" s="96"/>
      <c r="F92" s="96"/>
      <c r="G92" s="96"/>
      <c r="H92" s="96"/>
      <c r="I92" s="96"/>
      <c r="J92" s="96"/>
    </row>
    <row r="93" spans="1:14" x14ac:dyDescent="0.3">
      <c r="A93" s="96"/>
      <c r="B93" s="96"/>
      <c r="C93" s="96"/>
      <c r="D93" s="96"/>
      <c r="E93" s="96"/>
      <c r="F93" s="96"/>
      <c r="G93" s="96"/>
      <c r="H93" s="96"/>
      <c r="I93" s="96"/>
      <c r="J93" s="96"/>
    </row>
    <row r="94" spans="1:14" x14ac:dyDescent="0.3">
      <c r="A94" s="120" t="s">
        <v>187</v>
      </c>
      <c r="B94" s="117"/>
      <c r="C94" s="117"/>
      <c r="D94" s="117"/>
      <c r="E94" s="117"/>
      <c r="F94" s="117"/>
      <c r="G94" s="117"/>
      <c r="H94" s="117"/>
      <c r="I94" s="117"/>
      <c r="J94" s="118"/>
    </row>
    <row r="95" spans="1:14" x14ac:dyDescent="0.3">
      <c r="A95" s="161" t="s">
        <v>188</v>
      </c>
      <c r="B95" s="117"/>
      <c r="C95" s="117"/>
      <c r="D95" s="117"/>
      <c r="E95" s="117"/>
      <c r="F95" s="117"/>
      <c r="G95" s="118"/>
      <c r="H95" s="162">
        <f>I41</f>
        <v>157230.06999999998</v>
      </c>
      <c r="I95" s="163"/>
      <c r="J95" s="124"/>
    </row>
    <row r="96" spans="1:14" x14ac:dyDescent="0.3">
      <c r="A96" s="161" t="s">
        <v>189</v>
      </c>
      <c r="B96" s="117"/>
      <c r="C96" s="117"/>
      <c r="D96" s="117"/>
      <c r="E96" s="117"/>
      <c r="F96" s="117"/>
      <c r="G96" s="118"/>
      <c r="H96" s="165">
        <f>I85</f>
        <v>157135.95000000001</v>
      </c>
      <c r="I96" s="163"/>
      <c r="J96" s="124"/>
    </row>
    <row r="97" spans="1:10" x14ac:dyDescent="0.3">
      <c r="A97" s="161" t="s">
        <v>190</v>
      </c>
      <c r="B97" s="117"/>
      <c r="C97" s="117"/>
      <c r="D97" s="117"/>
      <c r="E97" s="117"/>
      <c r="F97" s="117"/>
      <c r="G97" s="118"/>
      <c r="H97" s="162">
        <f>I39-H96-I40</f>
        <v>94.11999999996624</v>
      </c>
      <c r="I97" s="163"/>
      <c r="J97" s="124"/>
    </row>
    <row r="98" spans="1:10" x14ac:dyDescent="0.3">
      <c r="A98" s="161" t="s">
        <v>191</v>
      </c>
      <c r="B98" s="117"/>
      <c r="C98" s="117"/>
      <c r="D98" s="117"/>
      <c r="E98" s="117"/>
      <c r="F98" s="117"/>
      <c r="G98" s="118"/>
      <c r="H98" s="125">
        <v>0</v>
      </c>
      <c r="I98" s="164"/>
      <c r="J98" s="126"/>
    </row>
    <row r="99" spans="1:10" x14ac:dyDescent="0.3">
      <c r="A99" s="161" t="s">
        <v>192</v>
      </c>
      <c r="B99" s="117"/>
      <c r="C99" s="117"/>
      <c r="D99" s="117"/>
      <c r="E99" s="117"/>
      <c r="F99" s="117"/>
      <c r="G99" s="118"/>
      <c r="H99" s="162">
        <f>H97-H98</f>
        <v>94.11999999996624</v>
      </c>
      <c r="I99" s="163"/>
      <c r="J99" s="124"/>
    </row>
    <row r="100" spans="1:10" x14ac:dyDescent="0.3">
      <c r="A100" s="86"/>
      <c r="B100" s="86"/>
      <c r="C100" s="86"/>
      <c r="D100" s="86"/>
      <c r="E100" s="86"/>
      <c r="F100" s="86"/>
      <c r="G100" s="86"/>
      <c r="H100" s="86"/>
      <c r="I100" s="86"/>
      <c r="J100" s="86"/>
    </row>
    <row r="101" spans="1:10" x14ac:dyDescent="0.3">
      <c r="A101" s="155" t="s">
        <v>193</v>
      </c>
      <c r="B101" s="156"/>
      <c r="C101" s="156"/>
      <c r="D101" s="156"/>
      <c r="E101" s="156"/>
      <c r="F101" s="156"/>
      <c r="G101" s="156"/>
      <c r="H101" s="156"/>
      <c r="I101" s="156"/>
      <c r="J101" s="157"/>
    </row>
    <row r="102" spans="1:10" ht="12" customHeight="1" x14ac:dyDescent="0.3">
      <c r="A102" s="158"/>
      <c r="B102" s="159"/>
      <c r="C102" s="159"/>
      <c r="D102" s="159"/>
      <c r="E102" s="159"/>
      <c r="F102" s="159"/>
      <c r="G102" s="159"/>
      <c r="H102" s="159"/>
      <c r="I102" s="159"/>
      <c r="J102" s="160"/>
    </row>
    <row r="103" spans="1:10" x14ac:dyDescent="0.3">
      <c r="A103" s="86"/>
      <c r="B103" s="86"/>
      <c r="C103" s="86"/>
      <c r="D103" s="86"/>
      <c r="E103" s="86"/>
      <c r="F103" s="86"/>
      <c r="G103" s="86"/>
      <c r="H103" s="86"/>
      <c r="I103" s="86"/>
      <c r="J103" s="86"/>
    </row>
    <row r="104" spans="1:10" x14ac:dyDescent="0.3">
      <c r="A104" s="92"/>
      <c r="B104" s="92" t="s">
        <v>197</v>
      </c>
      <c r="C104" s="92"/>
      <c r="D104" s="92"/>
      <c r="E104" s="92"/>
      <c r="F104" s="92"/>
      <c r="G104" s="92"/>
      <c r="H104" s="92"/>
      <c r="I104" s="92"/>
      <c r="J104" s="86"/>
    </row>
    <row r="105" spans="1:10" x14ac:dyDescent="0.3">
      <c r="A105" s="92"/>
      <c r="B105" s="92"/>
      <c r="C105" s="92"/>
      <c r="D105" s="92"/>
      <c r="E105" s="92"/>
      <c r="F105" s="92"/>
      <c r="G105" s="92"/>
      <c r="H105" s="92"/>
      <c r="I105" s="92"/>
      <c r="J105" s="86"/>
    </row>
    <row r="106" spans="1:10" x14ac:dyDescent="0.3">
      <c r="A106" s="92"/>
      <c r="B106" s="92"/>
      <c r="C106" s="92"/>
      <c r="D106" s="92"/>
      <c r="E106" s="92"/>
      <c r="F106" s="92"/>
      <c r="G106" s="92"/>
      <c r="H106" s="92"/>
      <c r="I106" s="92"/>
      <c r="J106" s="86"/>
    </row>
    <row r="107" spans="1:10" x14ac:dyDescent="0.3">
      <c r="A107" s="92"/>
      <c r="B107" s="92"/>
      <c r="C107" s="92"/>
      <c r="D107" s="92"/>
      <c r="E107" s="92"/>
      <c r="F107" s="92"/>
      <c r="G107" s="92"/>
      <c r="H107" s="92"/>
      <c r="I107" s="92"/>
      <c r="J107" s="86"/>
    </row>
    <row r="108" spans="1:10" x14ac:dyDescent="0.3">
      <c r="A108" s="92"/>
      <c r="B108" s="92"/>
      <c r="C108" s="92"/>
      <c r="D108" s="92"/>
      <c r="E108" s="92"/>
      <c r="F108" s="92"/>
      <c r="G108" s="92"/>
      <c r="H108" s="92"/>
      <c r="I108" s="92"/>
      <c r="J108" s="86"/>
    </row>
    <row r="109" spans="1:10" x14ac:dyDescent="0.3">
      <c r="A109" s="92"/>
      <c r="B109" s="93" t="s">
        <v>87</v>
      </c>
      <c r="C109" s="92"/>
      <c r="D109" s="92"/>
      <c r="E109" s="92"/>
      <c r="F109" s="92"/>
      <c r="G109" s="92"/>
      <c r="H109" s="93" t="s">
        <v>88</v>
      </c>
      <c r="I109" s="92"/>
      <c r="J109" s="86"/>
    </row>
    <row r="110" spans="1:10" x14ac:dyDescent="0.3">
      <c r="A110" s="92"/>
      <c r="B110" s="92" t="s">
        <v>89</v>
      </c>
      <c r="C110" s="92"/>
      <c r="D110" s="92"/>
      <c r="E110" s="92"/>
      <c r="F110" s="92"/>
      <c r="G110" s="92"/>
      <c r="H110" s="92" t="s">
        <v>90</v>
      </c>
      <c r="I110" s="92"/>
    </row>
    <row r="111" spans="1:10" x14ac:dyDescent="0.3">
      <c r="B111" s="94" t="s">
        <v>91</v>
      </c>
      <c r="H111" s="54" t="s">
        <v>92</v>
      </c>
    </row>
  </sheetData>
  <mergeCells count="155">
    <mergeCell ref="A101:J102"/>
    <mergeCell ref="A97:G97"/>
    <mergeCell ref="H97:J97"/>
    <mergeCell ref="A98:G98"/>
    <mergeCell ref="H98:J98"/>
    <mergeCell ref="A99:G99"/>
    <mergeCell ref="H99:J99"/>
    <mergeCell ref="A93:J93"/>
    <mergeCell ref="A94:J94"/>
    <mergeCell ref="A95:G95"/>
    <mergeCell ref="H95:J95"/>
    <mergeCell ref="A96:G96"/>
    <mergeCell ref="H96:J96"/>
    <mergeCell ref="A87:J87"/>
    <mergeCell ref="A88:J88"/>
    <mergeCell ref="A89:J89"/>
    <mergeCell ref="A90:J90"/>
    <mergeCell ref="A91:J91"/>
    <mergeCell ref="A92:J92"/>
    <mergeCell ref="A84:B84"/>
    <mergeCell ref="C84:D84"/>
    <mergeCell ref="E84:F84"/>
    <mergeCell ref="G84:H84"/>
    <mergeCell ref="A85:B85"/>
    <mergeCell ref="C85:D85"/>
    <mergeCell ref="E85:F85"/>
    <mergeCell ref="G85:H85"/>
    <mergeCell ref="A82:B82"/>
    <mergeCell ref="C82:D82"/>
    <mergeCell ref="E82:F82"/>
    <mergeCell ref="G82:H82"/>
    <mergeCell ref="A83:B83"/>
    <mergeCell ref="C83:D83"/>
    <mergeCell ref="E83:F83"/>
    <mergeCell ref="G83:H83"/>
    <mergeCell ref="A80:B80"/>
    <mergeCell ref="C80:D80"/>
    <mergeCell ref="E80:F80"/>
    <mergeCell ref="G80:H80"/>
    <mergeCell ref="A81:B81"/>
    <mergeCell ref="C81:D81"/>
    <mergeCell ref="E81:F81"/>
    <mergeCell ref="G81:H81"/>
    <mergeCell ref="A77:J77"/>
    <mergeCell ref="A78:B78"/>
    <mergeCell ref="C78:D78"/>
    <mergeCell ref="E78:F78"/>
    <mergeCell ref="G78:H78"/>
    <mergeCell ref="A79:B79"/>
    <mergeCell ref="C79:D79"/>
    <mergeCell ref="E79:F79"/>
    <mergeCell ref="G79:H79"/>
    <mergeCell ref="A69:J69"/>
    <mergeCell ref="A70:J70"/>
    <mergeCell ref="A71:J71"/>
    <mergeCell ref="A73:J73"/>
    <mergeCell ref="A74:J74"/>
    <mergeCell ref="A76:J76"/>
    <mergeCell ref="A42:J42"/>
    <mergeCell ref="A43:J43"/>
    <mergeCell ref="A44:J44"/>
    <mergeCell ref="A46:J46"/>
    <mergeCell ref="A67:J67"/>
    <mergeCell ref="A68:J68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1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2"/>
  <sheetViews>
    <sheetView topLeftCell="A100" workbookViewId="0">
      <selection activeCell="H110" sqref="H110:I112"/>
    </sheetView>
  </sheetViews>
  <sheetFormatPr defaultColWidth="9.109375" defaultRowHeight="14.4" x14ac:dyDescent="0.3"/>
  <cols>
    <col min="1" max="2" width="13.6640625" style="2" customWidth="1"/>
    <col min="3" max="3" width="9.6640625" style="2" customWidth="1"/>
    <col min="4" max="4" width="11.6640625" style="2" customWidth="1"/>
    <col min="5" max="8" width="9.6640625" style="2" customWidth="1"/>
    <col min="9" max="10" width="15.6640625" style="2" customWidth="1"/>
    <col min="11" max="13" width="9.109375" style="2"/>
    <col min="14" max="14" width="10.109375" style="2" bestFit="1" customWidth="1"/>
    <col min="15" max="16384" width="9.109375" style="2"/>
  </cols>
  <sheetData>
    <row r="1" spans="1:10" ht="15.6" x14ac:dyDescent="0.3">
      <c r="A1" s="100" t="s">
        <v>119</v>
      </c>
      <c r="B1" s="100"/>
      <c r="C1" s="100"/>
      <c r="D1" s="100"/>
      <c r="E1" s="100"/>
      <c r="F1" s="100"/>
      <c r="G1" s="100"/>
      <c r="H1" s="100"/>
      <c r="I1" s="100"/>
      <c r="J1" s="100"/>
    </row>
    <row r="2" spans="1:10" ht="15" x14ac:dyDescent="0.3">
      <c r="A2" s="101" t="s">
        <v>120</v>
      </c>
      <c r="B2" s="101"/>
      <c r="C2" s="101"/>
      <c r="D2" s="101"/>
      <c r="E2" s="101"/>
      <c r="F2" s="101"/>
      <c r="G2" s="101"/>
      <c r="H2" s="101"/>
      <c r="I2" s="101"/>
      <c r="J2" s="101"/>
    </row>
    <row r="3" spans="1:10" ht="15" x14ac:dyDescent="0.3">
      <c r="A3" s="101" t="s">
        <v>121</v>
      </c>
      <c r="B3" s="101"/>
      <c r="C3" s="101"/>
      <c r="D3" s="101"/>
      <c r="E3" s="101"/>
      <c r="F3" s="101"/>
      <c r="G3" s="101"/>
      <c r="H3" s="101"/>
      <c r="I3" s="101"/>
      <c r="J3" s="101"/>
    </row>
    <row r="4" spans="1:10" ht="15" x14ac:dyDescent="0.3">
      <c r="A4" s="101" t="s">
        <v>122</v>
      </c>
      <c r="B4" s="101"/>
      <c r="C4" s="101"/>
      <c r="D4" s="101"/>
      <c r="E4" s="101"/>
      <c r="F4" s="101"/>
      <c r="G4" s="101"/>
      <c r="H4" s="101"/>
      <c r="I4" s="101"/>
      <c r="J4" s="101"/>
    </row>
    <row r="5" spans="1:10" x14ac:dyDescent="0.3">
      <c r="A5" s="102" t="s">
        <v>123</v>
      </c>
      <c r="B5" s="102"/>
      <c r="C5" s="102"/>
      <c r="D5" s="102"/>
      <c r="E5" s="102"/>
      <c r="F5" s="102"/>
      <c r="G5" s="102"/>
      <c r="H5" s="102"/>
      <c r="I5" s="102"/>
      <c r="J5" s="102"/>
    </row>
    <row r="6" spans="1:10" x14ac:dyDescent="0.3">
      <c r="A6" s="84"/>
      <c r="B6" s="84"/>
      <c r="C6" s="84"/>
      <c r="D6" s="84"/>
      <c r="E6" s="84"/>
      <c r="F6" s="84"/>
      <c r="G6" s="84"/>
      <c r="H6" s="84"/>
      <c r="I6" s="84"/>
      <c r="J6" s="84"/>
    </row>
    <row r="7" spans="1:10" x14ac:dyDescent="0.3">
      <c r="A7" s="95" t="s">
        <v>124</v>
      </c>
      <c r="B7" s="96"/>
      <c r="C7" s="96"/>
      <c r="D7" s="96"/>
      <c r="E7" s="96"/>
      <c r="F7" s="96"/>
      <c r="G7" s="96"/>
      <c r="H7" s="96"/>
      <c r="I7" s="96"/>
      <c r="J7" s="96"/>
    </row>
    <row r="8" spans="1:10" x14ac:dyDescent="0.3">
      <c r="A8" s="95" t="s">
        <v>125</v>
      </c>
      <c r="B8" s="96"/>
      <c r="C8" s="96"/>
      <c r="D8" s="96"/>
      <c r="E8" s="96"/>
      <c r="F8" s="96"/>
      <c r="G8" s="96"/>
      <c r="H8" s="96"/>
      <c r="I8" s="96"/>
      <c r="J8" s="96"/>
    </row>
    <row r="9" spans="1:10" x14ac:dyDescent="0.3">
      <c r="A9" s="85"/>
      <c r="B9" s="86"/>
      <c r="C9" s="86"/>
      <c r="D9" s="86"/>
      <c r="E9" s="86"/>
      <c r="F9" s="86"/>
      <c r="G9" s="86"/>
      <c r="H9" s="86"/>
      <c r="I9" s="86"/>
      <c r="J9" s="86"/>
    </row>
    <row r="10" spans="1:10" x14ac:dyDescent="0.3">
      <c r="A10" s="97" t="s">
        <v>126</v>
      </c>
      <c r="B10" s="98"/>
      <c r="C10" s="98"/>
      <c r="D10" s="98"/>
      <c r="E10" s="98"/>
      <c r="F10" s="98"/>
      <c r="G10" s="98"/>
      <c r="H10" s="98"/>
      <c r="I10" s="98"/>
      <c r="J10" s="98"/>
    </row>
    <row r="11" spans="1:10" x14ac:dyDescent="0.3">
      <c r="A11" s="99" t="s">
        <v>127</v>
      </c>
      <c r="B11" s="98"/>
      <c r="C11" s="98"/>
      <c r="D11" s="98"/>
      <c r="E11" s="98"/>
      <c r="F11" s="98"/>
      <c r="G11" s="98"/>
      <c r="H11" s="98"/>
      <c r="I11" s="98"/>
      <c r="J11" s="98"/>
    </row>
    <row r="12" spans="1:10" x14ac:dyDescent="0.3">
      <c r="A12" s="99" t="s">
        <v>128</v>
      </c>
      <c r="B12" s="98"/>
      <c r="C12" s="98"/>
      <c r="D12" s="98"/>
      <c r="E12" s="98"/>
      <c r="F12" s="98"/>
      <c r="G12" s="98"/>
      <c r="H12" s="98"/>
      <c r="I12" s="98"/>
      <c r="J12" s="98"/>
    </row>
    <row r="13" spans="1:10" x14ac:dyDescent="0.3">
      <c r="A13" s="99" t="s">
        <v>129</v>
      </c>
      <c r="B13" s="98"/>
      <c r="C13" s="98"/>
      <c r="D13" s="98"/>
      <c r="E13" s="98"/>
      <c r="F13" s="98"/>
      <c r="G13" s="98"/>
      <c r="H13" s="98"/>
      <c r="I13" s="98"/>
      <c r="J13" s="98"/>
    </row>
    <row r="14" spans="1:10" x14ac:dyDescent="0.3">
      <c r="A14" s="97" t="s">
        <v>130</v>
      </c>
      <c r="B14" s="98"/>
      <c r="C14" s="98"/>
      <c r="D14" s="98"/>
      <c r="E14" s="98"/>
      <c r="F14" s="98"/>
      <c r="G14" s="98"/>
      <c r="H14" s="98"/>
      <c r="I14" s="98"/>
      <c r="J14" s="98"/>
    </row>
    <row r="15" spans="1:10" x14ac:dyDescent="0.3">
      <c r="A15" s="99" t="s">
        <v>131</v>
      </c>
      <c r="B15" s="98"/>
      <c r="C15" s="98"/>
      <c r="D15" s="98"/>
      <c r="E15" s="98"/>
      <c r="F15" s="98"/>
      <c r="G15" s="98"/>
      <c r="H15" s="98"/>
      <c r="I15" s="98"/>
      <c r="J15" s="98"/>
    </row>
    <row r="16" spans="1:10" x14ac:dyDescent="0.3">
      <c r="A16" s="112" t="s">
        <v>196</v>
      </c>
      <c r="B16" s="113"/>
      <c r="C16" s="113"/>
      <c r="D16" s="113"/>
      <c r="E16" s="113"/>
      <c r="F16" s="113"/>
      <c r="G16" s="113"/>
      <c r="H16" s="113"/>
      <c r="I16" s="113"/>
      <c r="J16" s="113"/>
    </row>
    <row r="17" spans="1:10" x14ac:dyDescent="0.3">
      <c r="A17" s="114" t="s">
        <v>132</v>
      </c>
      <c r="B17" s="98"/>
      <c r="C17" s="98"/>
      <c r="D17" s="98"/>
      <c r="E17" s="98"/>
      <c r="F17" s="98"/>
      <c r="G17" s="98"/>
      <c r="H17" s="98"/>
      <c r="I17" s="98"/>
      <c r="J17" s="98"/>
    </row>
    <row r="18" spans="1:10" x14ac:dyDescent="0.3">
      <c r="A18" s="115"/>
      <c r="B18" s="96"/>
      <c r="C18" s="96"/>
      <c r="D18" s="96"/>
      <c r="E18" s="96"/>
      <c r="F18" s="96"/>
      <c r="G18" s="96"/>
      <c r="H18" s="96"/>
      <c r="I18" s="96"/>
      <c r="J18" s="96"/>
    </row>
    <row r="19" spans="1:10" x14ac:dyDescent="0.3">
      <c r="A19" s="116" t="s">
        <v>133</v>
      </c>
      <c r="B19" s="117"/>
      <c r="C19" s="117"/>
      <c r="D19" s="117"/>
      <c r="E19" s="117"/>
      <c r="F19" s="117"/>
      <c r="G19" s="117"/>
      <c r="H19" s="117"/>
      <c r="I19" s="117"/>
      <c r="J19" s="118"/>
    </row>
    <row r="20" spans="1:10" x14ac:dyDescent="0.3">
      <c r="A20" s="86"/>
      <c r="B20" s="86"/>
      <c r="C20" s="86"/>
      <c r="D20" s="86"/>
      <c r="E20" s="86"/>
      <c r="F20" s="86"/>
      <c r="G20" s="86"/>
      <c r="H20" s="86"/>
      <c r="I20" s="86"/>
      <c r="J20" s="86"/>
    </row>
    <row r="21" spans="1:10" x14ac:dyDescent="0.3">
      <c r="A21" s="119" t="s">
        <v>134</v>
      </c>
      <c r="B21" s="117"/>
      <c r="C21" s="117"/>
      <c r="D21" s="118"/>
      <c r="E21" s="119" t="s">
        <v>135</v>
      </c>
      <c r="F21" s="118"/>
      <c r="G21" s="119" t="s">
        <v>136</v>
      </c>
      <c r="H21" s="118"/>
      <c r="I21" s="119" t="s">
        <v>137</v>
      </c>
      <c r="J21" s="118"/>
    </row>
    <row r="22" spans="1:10" x14ac:dyDescent="0.3">
      <c r="A22" s="103" t="s">
        <v>138</v>
      </c>
      <c r="B22" s="104"/>
      <c r="C22" s="104"/>
      <c r="D22" s="105"/>
      <c r="E22" s="106">
        <v>43131</v>
      </c>
      <c r="F22" s="107"/>
      <c r="G22" s="108" t="s">
        <v>139</v>
      </c>
      <c r="H22" s="107"/>
      <c r="I22" s="109">
        <v>1543440</v>
      </c>
      <c r="J22" s="107"/>
    </row>
    <row r="23" spans="1:10" x14ac:dyDescent="0.3">
      <c r="A23" s="103" t="s">
        <v>140</v>
      </c>
      <c r="B23" s="104"/>
      <c r="C23" s="104"/>
      <c r="D23" s="105"/>
      <c r="E23" s="106">
        <v>43272</v>
      </c>
      <c r="F23" s="110"/>
      <c r="G23" s="108" t="s">
        <v>141</v>
      </c>
      <c r="H23" s="107"/>
      <c r="I23" s="109">
        <v>46306.06</v>
      </c>
      <c r="J23" s="111"/>
    </row>
    <row r="24" spans="1:10" x14ac:dyDescent="0.3">
      <c r="A24" s="103" t="s">
        <v>142</v>
      </c>
      <c r="B24" s="104"/>
      <c r="C24" s="104"/>
      <c r="D24" s="105"/>
      <c r="E24" s="106">
        <v>43462</v>
      </c>
      <c r="F24" s="107"/>
      <c r="G24" s="108" t="s">
        <v>143</v>
      </c>
      <c r="H24" s="107"/>
      <c r="I24" s="109">
        <v>1662821.82</v>
      </c>
      <c r="J24" s="107"/>
    </row>
    <row r="25" spans="1:10" x14ac:dyDescent="0.3">
      <c r="A25" s="103" t="s">
        <v>144</v>
      </c>
      <c r="B25" s="104"/>
      <c r="C25" s="104"/>
      <c r="D25" s="105"/>
      <c r="E25" s="106">
        <v>43588</v>
      </c>
      <c r="F25" s="107"/>
      <c r="G25" s="108" t="s">
        <v>143</v>
      </c>
      <c r="H25" s="107"/>
      <c r="I25" s="109">
        <v>1781796.38</v>
      </c>
      <c r="J25" s="107"/>
    </row>
    <row r="26" spans="1:10" x14ac:dyDescent="0.3">
      <c r="A26" s="103" t="s">
        <v>145</v>
      </c>
      <c r="B26" s="104"/>
      <c r="C26" s="104"/>
      <c r="D26" s="105"/>
      <c r="E26" s="106">
        <v>43825</v>
      </c>
      <c r="F26" s="107"/>
      <c r="G26" s="108" t="s">
        <v>146</v>
      </c>
      <c r="H26" s="107"/>
      <c r="I26" s="109">
        <v>3444361.84</v>
      </c>
      <c r="J26" s="107"/>
    </row>
    <row r="27" spans="1:10" x14ac:dyDescent="0.3">
      <c r="A27" s="103" t="s">
        <v>147</v>
      </c>
      <c r="B27" s="104"/>
      <c r="C27" s="104"/>
      <c r="D27" s="105"/>
      <c r="E27" s="106">
        <v>44292</v>
      </c>
      <c r="F27" s="107"/>
      <c r="G27" s="108" t="s">
        <v>148</v>
      </c>
      <c r="H27" s="107"/>
      <c r="I27" s="109">
        <v>2541151.52</v>
      </c>
      <c r="J27" s="107"/>
    </row>
    <row r="28" spans="1:10" x14ac:dyDescent="0.3">
      <c r="A28" s="103" t="s">
        <v>149</v>
      </c>
      <c r="B28" s="104"/>
      <c r="C28" s="104"/>
      <c r="D28" s="105"/>
      <c r="E28" s="106">
        <v>44369</v>
      </c>
      <c r="F28" s="107"/>
      <c r="G28" s="108" t="s">
        <v>150</v>
      </c>
      <c r="H28" s="107"/>
      <c r="I28" s="109">
        <v>30000</v>
      </c>
      <c r="J28" s="107"/>
    </row>
    <row r="29" spans="1:10" x14ac:dyDescent="0.3">
      <c r="A29" s="86"/>
      <c r="B29" s="86"/>
      <c r="C29" s="86"/>
      <c r="D29" s="86"/>
      <c r="E29" s="86"/>
      <c r="F29" s="86"/>
      <c r="G29" s="86"/>
      <c r="H29" s="86"/>
      <c r="I29" s="87"/>
      <c r="J29" s="87"/>
    </row>
    <row r="30" spans="1:10" x14ac:dyDescent="0.3">
      <c r="A30" s="120" t="s">
        <v>151</v>
      </c>
      <c r="B30" s="117"/>
      <c r="C30" s="117"/>
      <c r="D30" s="117"/>
      <c r="E30" s="117"/>
      <c r="F30" s="117"/>
      <c r="G30" s="117"/>
      <c r="H30" s="117"/>
      <c r="I30" s="117"/>
      <c r="J30" s="118"/>
    </row>
    <row r="31" spans="1:10" x14ac:dyDescent="0.3">
      <c r="A31" s="121" t="s">
        <v>152</v>
      </c>
      <c r="B31" s="118"/>
      <c r="C31" s="121" t="s">
        <v>153</v>
      </c>
      <c r="D31" s="118"/>
      <c r="E31" s="121" t="s">
        <v>154</v>
      </c>
      <c r="F31" s="118"/>
      <c r="G31" s="121" t="s">
        <v>155</v>
      </c>
      <c r="H31" s="122"/>
      <c r="I31" s="121" t="s">
        <v>156</v>
      </c>
      <c r="J31" s="118"/>
    </row>
    <row r="32" spans="1:10" x14ac:dyDescent="0.3">
      <c r="A32" s="123"/>
      <c r="B32" s="124"/>
      <c r="C32" s="125"/>
      <c r="D32" s="126"/>
      <c r="E32" s="127"/>
      <c r="F32" s="124"/>
      <c r="G32" s="128"/>
      <c r="H32" s="129"/>
      <c r="I32" s="130"/>
      <c r="J32" s="131"/>
    </row>
    <row r="33" spans="1:10" x14ac:dyDescent="0.3">
      <c r="A33" s="127"/>
      <c r="B33" s="132"/>
      <c r="C33" s="125"/>
      <c r="D33" s="126"/>
      <c r="E33" s="127"/>
      <c r="F33" s="132"/>
      <c r="G33" s="128"/>
      <c r="H33" s="129"/>
      <c r="I33" s="130"/>
      <c r="J33" s="131"/>
    </row>
    <row r="34" spans="1:10" x14ac:dyDescent="0.3">
      <c r="A34" s="137"/>
      <c r="B34" s="118"/>
      <c r="C34" s="137"/>
      <c r="D34" s="118"/>
      <c r="E34" s="137"/>
      <c r="F34" s="118"/>
      <c r="G34" s="137"/>
      <c r="H34" s="118"/>
      <c r="I34" s="130"/>
      <c r="J34" s="131"/>
    </row>
    <row r="35" spans="1:10" x14ac:dyDescent="0.3">
      <c r="A35" s="133" t="s">
        <v>157</v>
      </c>
      <c r="B35" s="117"/>
      <c r="C35" s="117"/>
      <c r="D35" s="117"/>
      <c r="E35" s="117"/>
      <c r="F35" s="118"/>
      <c r="G35" s="134"/>
      <c r="H35" s="118"/>
      <c r="I35" s="136">
        <v>700</v>
      </c>
      <c r="J35" s="131"/>
    </row>
    <row r="36" spans="1:10" x14ac:dyDescent="0.3">
      <c r="A36" s="133" t="s">
        <v>158</v>
      </c>
      <c r="B36" s="117"/>
      <c r="C36" s="117"/>
      <c r="D36" s="117"/>
      <c r="E36" s="117"/>
      <c r="F36" s="118"/>
      <c r="G36" s="134"/>
      <c r="H36" s="118"/>
      <c r="I36" s="135">
        <f>SUM(I32:J34)</f>
        <v>0</v>
      </c>
      <c r="J36" s="131"/>
    </row>
    <row r="37" spans="1:10" x14ac:dyDescent="0.3">
      <c r="A37" s="133" t="s">
        <v>159</v>
      </c>
      <c r="B37" s="117"/>
      <c r="C37" s="117"/>
      <c r="D37" s="117"/>
      <c r="E37" s="117"/>
      <c r="F37" s="118"/>
      <c r="G37" s="134"/>
      <c r="H37" s="118"/>
      <c r="I37" s="136">
        <v>0</v>
      </c>
      <c r="J37" s="131"/>
    </row>
    <row r="38" spans="1:10" x14ac:dyDescent="0.3">
      <c r="A38" s="133" t="s">
        <v>160</v>
      </c>
      <c r="B38" s="138"/>
      <c r="C38" s="138"/>
      <c r="D38" s="138"/>
      <c r="E38" s="138"/>
      <c r="F38" s="139"/>
      <c r="G38" s="134"/>
      <c r="H38" s="118"/>
      <c r="I38" s="135">
        <v>0</v>
      </c>
      <c r="J38" s="131"/>
    </row>
    <row r="39" spans="1:10" x14ac:dyDescent="0.3">
      <c r="A39" s="133" t="s">
        <v>161</v>
      </c>
      <c r="B39" s="117"/>
      <c r="C39" s="117"/>
      <c r="D39" s="117"/>
      <c r="E39" s="117"/>
      <c r="F39" s="118"/>
      <c r="G39" s="134"/>
      <c r="H39" s="118"/>
      <c r="I39" s="136">
        <f>SUM(I35:J38)</f>
        <v>700</v>
      </c>
      <c r="J39" s="131"/>
    </row>
    <row r="40" spans="1:10" x14ac:dyDescent="0.3">
      <c r="A40" s="133" t="s">
        <v>162</v>
      </c>
      <c r="B40" s="117"/>
      <c r="C40" s="117"/>
      <c r="D40" s="117"/>
      <c r="E40" s="117"/>
      <c r="F40" s="118"/>
      <c r="G40" s="134"/>
      <c r="H40" s="118"/>
      <c r="I40" s="136">
        <v>0</v>
      </c>
      <c r="J40" s="131"/>
    </row>
    <row r="41" spans="1:10" x14ac:dyDescent="0.3">
      <c r="A41" s="133" t="s">
        <v>163</v>
      </c>
      <c r="B41" s="117"/>
      <c r="C41" s="117"/>
      <c r="D41" s="117"/>
      <c r="E41" s="117"/>
      <c r="F41" s="118"/>
      <c r="G41" s="134"/>
      <c r="H41" s="118"/>
      <c r="I41" s="135">
        <f>I39+I40</f>
        <v>700</v>
      </c>
      <c r="J41" s="131"/>
    </row>
    <row r="42" spans="1:10" x14ac:dyDescent="0.3">
      <c r="A42" s="140" t="s">
        <v>164</v>
      </c>
      <c r="B42" s="96"/>
      <c r="C42" s="96"/>
      <c r="D42" s="96"/>
      <c r="E42" s="96"/>
      <c r="F42" s="96"/>
      <c r="G42" s="96"/>
      <c r="H42" s="96"/>
      <c r="I42" s="96"/>
      <c r="J42" s="96"/>
    </row>
    <row r="43" spans="1:10" x14ac:dyDescent="0.3">
      <c r="A43" s="140" t="s">
        <v>165</v>
      </c>
      <c r="B43" s="96"/>
      <c r="C43" s="96"/>
      <c r="D43" s="96"/>
      <c r="E43" s="96"/>
      <c r="F43" s="96"/>
      <c r="G43" s="96"/>
      <c r="H43" s="96"/>
      <c r="I43" s="96"/>
      <c r="J43" s="96"/>
    </row>
    <row r="44" spans="1:10" x14ac:dyDescent="0.3">
      <c r="A44" s="140" t="s">
        <v>166</v>
      </c>
      <c r="B44" s="96"/>
      <c r="C44" s="96"/>
      <c r="D44" s="96"/>
      <c r="E44" s="96"/>
      <c r="F44" s="96"/>
      <c r="G44" s="96"/>
      <c r="H44" s="96"/>
      <c r="I44" s="96"/>
      <c r="J44" s="96"/>
    </row>
    <row r="45" spans="1:10" x14ac:dyDescent="0.3">
      <c r="A45" s="86"/>
      <c r="B45" s="86"/>
      <c r="C45" s="86"/>
      <c r="D45" s="86"/>
      <c r="E45" s="86"/>
      <c r="F45" s="86"/>
      <c r="G45" s="86"/>
      <c r="H45" s="86"/>
      <c r="I45" s="86"/>
      <c r="J45" s="86"/>
    </row>
    <row r="46" spans="1:10" ht="21.75" customHeight="1" x14ac:dyDescent="0.3">
      <c r="A46" s="141" t="s">
        <v>167</v>
      </c>
      <c r="B46" s="142"/>
      <c r="C46" s="142"/>
      <c r="D46" s="142"/>
      <c r="E46" s="142"/>
      <c r="F46" s="142"/>
      <c r="G46" s="142"/>
      <c r="H46" s="142"/>
      <c r="I46" s="142"/>
      <c r="J46" s="143"/>
    </row>
    <row r="47" spans="1:10" x14ac:dyDescent="0.3">
      <c r="A47" s="88"/>
      <c r="B47" s="89"/>
      <c r="C47" s="89"/>
      <c r="D47" s="89"/>
      <c r="E47" s="89"/>
      <c r="F47" s="89"/>
      <c r="G47" s="89"/>
      <c r="H47" s="89"/>
      <c r="I47" s="89"/>
      <c r="J47" s="89"/>
    </row>
    <row r="48" spans="1:10" x14ac:dyDescent="0.3">
      <c r="A48" s="88"/>
      <c r="B48" s="89"/>
      <c r="C48" s="89"/>
      <c r="D48" s="89"/>
      <c r="E48" s="89"/>
      <c r="F48" s="89"/>
      <c r="G48" s="89"/>
      <c r="H48" s="89"/>
      <c r="I48" s="89"/>
      <c r="J48" s="89"/>
    </row>
    <row r="49" spans="1:10" x14ac:dyDescent="0.3">
      <c r="A49" s="88"/>
      <c r="B49" s="89"/>
      <c r="C49" s="89"/>
      <c r="D49" s="89"/>
      <c r="E49" s="89"/>
      <c r="F49" s="89"/>
      <c r="G49" s="89"/>
      <c r="H49" s="89"/>
      <c r="I49" s="89"/>
      <c r="J49" s="89"/>
    </row>
    <row r="50" spans="1:10" x14ac:dyDescent="0.3">
      <c r="A50" s="88"/>
      <c r="B50" s="89"/>
      <c r="C50" s="89"/>
      <c r="D50" s="89"/>
      <c r="E50" s="89"/>
      <c r="F50" s="89"/>
      <c r="G50" s="89"/>
      <c r="H50" s="89"/>
      <c r="I50" s="89"/>
      <c r="J50" s="89"/>
    </row>
    <row r="51" spans="1:10" x14ac:dyDescent="0.3">
      <c r="A51" s="88"/>
      <c r="B51" s="89"/>
      <c r="C51" s="89"/>
      <c r="D51" s="89"/>
      <c r="E51" s="89"/>
      <c r="F51" s="89"/>
      <c r="G51" s="89"/>
      <c r="H51" s="89"/>
      <c r="I51" s="89"/>
      <c r="J51" s="89"/>
    </row>
    <row r="52" spans="1:10" x14ac:dyDescent="0.3">
      <c r="A52" s="88"/>
      <c r="B52" s="89"/>
      <c r="C52" s="89"/>
      <c r="D52" s="89"/>
      <c r="E52" s="89"/>
      <c r="F52" s="89"/>
      <c r="G52" s="89"/>
      <c r="H52" s="89"/>
      <c r="I52" s="89"/>
      <c r="J52" s="89"/>
    </row>
    <row r="53" spans="1:10" x14ac:dyDescent="0.3">
      <c r="A53" s="88"/>
      <c r="B53" s="89"/>
      <c r="C53" s="89"/>
      <c r="D53" s="89"/>
      <c r="E53" s="89"/>
      <c r="F53" s="89"/>
      <c r="G53" s="89"/>
      <c r="H53" s="89"/>
      <c r="I53" s="89"/>
      <c r="J53" s="89"/>
    </row>
    <row r="54" spans="1:10" x14ac:dyDescent="0.3">
      <c r="A54" s="88"/>
      <c r="B54" s="89"/>
      <c r="C54" s="89"/>
      <c r="D54" s="89"/>
      <c r="E54" s="89"/>
      <c r="F54" s="89"/>
      <c r="G54" s="89"/>
      <c r="H54" s="89"/>
      <c r="I54" s="89"/>
      <c r="J54" s="89"/>
    </row>
    <row r="55" spans="1:10" x14ac:dyDescent="0.3">
      <c r="A55" s="88"/>
      <c r="B55" s="89"/>
      <c r="C55" s="89"/>
      <c r="D55" s="89"/>
      <c r="E55" s="89"/>
      <c r="F55" s="89"/>
      <c r="G55" s="89"/>
      <c r="H55" s="89"/>
      <c r="I55" s="89"/>
      <c r="J55" s="89"/>
    </row>
    <row r="56" spans="1:10" x14ac:dyDescent="0.3">
      <c r="A56" s="88"/>
      <c r="B56" s="89"/>
      <c r="C56" s="89"/>
      <c r="D56" s="89"/>
      <c r="E56" s="89"/>
      <c r="F56" s="89"/>
      <c r="G56" s="89"/>
      <c r="H56" s="89"/>
      <c r="I56" s="89"/>
      <c r="J56" s="89"/>
    </row>
    <row r="57" spans="1:10" x14ac:dyDescent="0.3">
      <c r="A57" s="88"/>
      <c r="B57" s="89"/>
      <c r="C57" s="89"/>
      <c r="D57" s="89"/>
      <c r="E57" s="89"/>
      <c r="F57" s="89"/>
      <c r="G57" s="89"/>
      <c r="H57" s="89"/>
      <c r="I57" s="89"/>
      <c r="J57" s="89"/>
    </row>
    <row r="58" spans="1:10" x14ac:dyDescent="0.3">
      <c r="A58" s="88"/>
      <c r="B58" s="89"/>
      <c r="C58" s="89"/>
      <c r="D58" s="89"/>
      <c r="E58" s="89"/>
      <c r="F58" s="89"/>
      <c r="G58" s="89"/>
      <c r="H58" s="89"/>
      <c r="I58" s="89"/>
      <c r="J58" s="89"/>
    </row>
    <row r="59" spans="1:10" x14ac:dyDescent="0.3">
      <c r="A59" s="88"/>
      <c r="B59" s="89"/>
      <c r="C59" s="89"/>
      <c r="D59" s="89"/>
      <c r="E59" s="89"/>
      <c r="F59" s="89"/>
      <c r="G59" s="89"/>
      <c r="H59" s="89"/>
      <c r="I59" s="89"/>
      <c r="J59" s="89"/>
    </row>
    <row r="60" spans="1:10" x14ac:dyDescent="0.3">
      <c r="A60" s="88"/>
      <c r="B60" s="89"/>
      <c r="C60" s="89"/>
      <c r="D60" s="89"/>
      <c r="E60" s="89"/>
      <c r="F60" s="89"/>
      <c r="G60" s="89"/>
      <c r="H60" s="89"/>
      <c r="I60" s="89"/>
      <c r="J60" s="89"/>
    </row>
    <row r="61" spans="1:10" x14ac:dyDescent="0.3">
      <c r="A61" s="88"/>
      <c r="B61" s="89"/>
      <c r="C61" s="89"/>
      <c r="D61" s="89"/>
      <c r="E61" s="89"/>
      <c r="F61" s="89"/>
      <c r="G61" s="89"/>
      <c r="H61" s="89"/>
      <c r="I61" s="89"/>
      <c r="J61" s="89"/>
    </row>
    <row r="62" spans="1:10" x14ac:dyDescent="0.3">
      <c r="A62" s="88"/>
      <c r="B62" s="89"/>
      <c r="C62" s="89"/>
      <c r="D62" s="89"/>
      <c r="E62" s="89"/>
      <c r="F62" s="89"/>
      <c r="G62" s="89"/>
      <c r="H62" s="89"/>
      <c r="I62" s="89"/>
      <c r="J62" s="89"/>
    </row>
    <row r="63" spans="1:10" x14ac:dyDescent="0.3">
      <c r="A63" s="88"/>
      <c r="B63" s="89"/>
      <c r="C63" s="89"/>
      <c r="D63" s="89"/>
      <c r="E63" s="89"/>
      <c r="F63" s="89"/>
      <c r="G63" s="89"/>
      <c r="H63" s="89"/>
      <c r="I63" s="89"/>
      <c r="J63" s="89"/>
    </row>
    <row r="64" spans="1:10" x14ac:dyDescent="0.3">
      <c r="A64" s="88"/>
      <c r="B64" s="89"/>
      <c r="C64" s="89"/>
      <c r="D64" s="89"/>
      <c r="E64" s="89"/>
      <c r="F64" s="89"/>
      <c r="G64" s="89"/>
      <c r="H64" s="89"/>
      <c r="I64" s="89"/>
      <c r="J64" s="89"/>
    </row>
    <row r="65" spans="1:10" x14ac:dyDescent="0.3">
      <c r="A65" s="88"/>
      <c r="B65" s="89"/>
      <c r="C65" s="89"/>
      <c r="D65" s="89"/>
      <c r="E65" s="89"/>
      <c r="F65" s="89"/>
      <c r="G65" s="89"/>
      <c r="H65" s="89"/>
      <c r="I65" s="89"/>
      <c r="J65" s="89"/>
    </row>
    <row r="66" spans="1:10" x14ac:dyDescent="0.3">
      <c r="A66" s="88"/>
      <c r="B66" s="89"/>
      <c r="C66" s="89"/>
      <c r="D66" s="89"/>
      <c r="E66" s="89"/>
      <c r="F66" s="89"/>
      <c r="G66" s="89"/>
      <c r="H66" s="89"/>
      <c r="I66" s="89"/>
      <c r="J66" s="89"/>
    </row>
    <row r="67" spans="1:10" ht="15.6" x14ac:dyDescent="0.3">
      <c r="A67" s="100" t="s">
        <v>119</v>
      </c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ht="15" x14ac:dyDescent="0.3">
      <c r="A68" s="101" t="s">
        <v>120</v>
      </c>
      <c r="B68" s="101"/>
      <c r="C68" s="101"/>
      <c r="D68" s="101"/>
      <c r="E68" s="101"/>
      <c r="F68" s="101"/>
      <c r="G68" s="101"/>
      <c r="H68" s="101"/>
      <c r="I68" s="101"/>
      <c r="J68" s="101"/>
    </row>
    <row r="69" spans="1:10" ht="15" x14ac:dyDescent="0.3">
      <c r="A69" s="101" t="s">
        <v>121</v>
      </c>
      <c r="B69" s="101"/>
      <c r="C69" s="101"/>
      <c r="D69" s="101"/>
      <c r="E69" s="101"/>
      <c r="F69" s="101"/>
      <c r="G69" s="101"/>
      <c r="H69" s="101"/>
      <c r="I69" s="101"/>
      <c r="J69" s="101"/>
    </row>
    <row r="70" spans="1:10" ht="15" x14ac:dyDescent="0.3">
      <c r="A70" s="101" t="s">
        <v>122</v>
      </c>
      <c r="B70" s="101"/>
      <c r="C70" s="101"/>
      <c r="D70" s="101"/>
      <c r="E70" s="101"/>
      <c r="F70" s="101"/>
      <c r="G70" s="101"/>
      <c r="H70" s="101"/>
      <c r="I70" s="101"/>
      <c r="J70" s="101"/>
    </row>
    <row r="71" spans="1:10" x14ac:dyDescent="0.3">
      <c r="A71" s="102" t="s">
        <v>123</v>
      </c>
      <c r="B71" s="102"/>
      <c r="C71" s="102"/>
      <c r="D71" s="102"/>
      <c r="E71" s="102"/>
      <c r="F71" s="102"/>
      <c r="G71" s="102"/>
      <c r="H71" s="102"/>
      <c r="I71" s="102"/>
      <c r="J71" s="102"/>
    </row>
    <row r="72" spans="1:10" x14ac:dyDescent="0.3">
      <c r="A72" s="84"/>
      <c r="B72" s="84"/>
      <c r="C72" s="84"/>
      <c r="D72" s="84"/>
      <c r="E72" s="84"/>
      <c r="F72" s="84"/>
      <c r="G72" s="84"/>
      <c r="H72" s="84"/>
      <c r="I72" s="84"/>
      <c r="J72" s="84"/>
    </row>
    <row r="73" spans="1:10" x14ac:dyDescent="0.3">
      <c r="A73" s="95" t="s">
        <v>124</v>
      </c>
      <c r="B73" s="96"/>
      <c r="C73" s="96"/>
      <c r="D73" s="96"/>
      <c r="E73" s="96"/>
      <c r="F73" s="96"/>
      <c r="G73" s="96"/>
      <c r="H73" s="96"/>
      <c r="I73" s="96"/>
      <c r="J73" s="96"/>
    </row>
    <row r="74" spans="1:10" x14ac:dyDescent="0.3">
      <c r="A74" s="95" t="s">
        <v>125</v>
      </c>
      <c r="B74" s="96"/>
      <c r="C74" s="96"/>
      <c r="D74" s="96"/>
      <c r="E74" s="96"/>
      <c r="F74" s="96"/>
      <c r="G74" s="96"/>
      <c r="H74" s="96"/>
      <c r="I74" s="96"/>
      <c r="J74" s="96"/>
    </row>
    <row r="75" spans="1:10" x14ac:dyDescent="0.3">
      <c r="A75" s="88"/>
      <c r="B75" s="89"/>
      <c r="C75" s="89"/>
      <c r="D75" s="89"/>
      <c r="E75" s="89"/>
      <c r="F75" s="89"/>
      <c r="G75" s="89"/>
      <c r="H75" s="89"/>
      <c r="I75" s="89"/>
      <c r="J75" s="89"/>
    </row>
    <row r="76" spans="1:10" x14ac:dyDescent="0.3">
      <c r="A76" s="120" t="s">
        <v>168</v>
      </c>
      <c r="B76" s="117"/>
      <c r="C76" s="117"/>
      <c r="D76" s="117"/>
      <c r="E76" s="117"/>
      <c r="F76" s="117"/>
      <c r="G76" s="117"/>
      <c r="H76" s="117"/>
      <c r="I76" s="117"/>
      <c r="J76" s="118"/>
    </row>
    <row r="77" spans="1:10" x14ac:dyDescent="0.3">
      <c r="A77" s="144" t="str">
        <f>A19</f>
        <v>ORIGEM DOS RECURSOS (1): Estadual</v>
      </c>
      <c r="B77" s="117"/>
      <c r="C77" s="117"/>
      <c r="D77" s="117"/>
      <c r="E77" s="117"/>
      <c r="F77" s="117"/>
      <c r="G77" s="117"/>
      <c r="H77" s="117"/>
      <c r="I77" s="117"/>
      <c r="J77" s="118"/>
    </row>
    <row r="78" spans="1:10" ht="72.599999999999994" x14ac:dyDescent="0.3">
      <c r="A78" s="119" t="s">
        <v>169</v>
      </c>
      <c r="B78" s="118"/>
      <c r="C78" s="145" t="s">
        <v>170</v>
      </c>
      <c r="D78" s="143"/>
      <c r="E78" s="119" t="s">
        <v>171</v>
      </c>
      <c r="F78" s="118"/>
      <c r="G78" s="119" t="s">
        <v>172</v>
      </c>
      <c r="H78" s="118"/>
      <c r="I78" s="90" t="s">
        <v>173</v>
      </c>
      <c r="J78" s="90" t="s">
        <v>174</v>
      </c>
    </row>
    <row r="79" spans="1:10" x14ac:dyDescent="0.3">
      <c r="A79" s="146" t="s">
        <v>175</v>
      </c>
      <c r="B79" s="146"/>
      <c r="C79" s="147">
        <v>0</v>
      </c>
      <c r="D79" s="126"/>
      <c r="E79" s="125">
        <v>0</v>
      </c>
      <c r="F79" s="126"/>
      <c r="G79" s="125">
        <f t="shared" ref="G79:G85" si="0">C79-J79</f>
        <v>0</v>
      </c>
      <c r="H79" s="126"/>
      <c r="I79" s="91">
        <f t="shared" ref="I79:I85" si="1">+E79+G79</f>
        <v>0</v>
      </c>
      <c r="J79" s="91">
        <v>0</v>
      </c>
    </row>
    <row r="80" spans="1:10" x14ac:dyDescent="0.3">
      <c r="A80" s="148" t="s">
        <v>176</v>
      </c>
      <c r="B80" s="148"/>
      <c r="C80" s="147">
        <v>0</v>
      </c>
      <c r="D80" s="126"/>
      <c r="E80" s="125">
        <v>0</v>
      </c>
      <c r="F80" s="126"/>
      <c r="G80" s="125">
        <f t="shared" si="0"/>
        <v>0</v>
      </c>
      <c r="H80" s="126"/>
      <c r="I80" s="91">
        <f t="shared" si="1"/>
        <v>0</v>
      </c>
      <c r="J80" s="91">
        <v>0</v>
      </c>
    </row>
    <row r="81" spans="1:14" x14ac:dyDescent="0.3">
      <c r="A81" s="149" t="s">
        <v>177</v>
      </c>
      <c r="B81" s="150"/>
      <c r="C81" s="147">
        <v>0</v>
      </c>
      <c r="D81" s="126"/>
      <c r="E81" s="125">
        <v>0</v>
      </c>
      <c r="F81" s="126"/>
      <c r="G81" s="125">
        <f t="shared" si="0"/>
        <v>0</v>
      </c>
      <c r="H81" s="126"/>
      <c r="I81" s="91">
        <f t="shared" si="1"/>
        <v>0</v>
      </c>
      <c r="J81" s="91">
        <v>0</v>
      </c>
    </row>
    <row r="82" spans="1:14" x14ac:dyDescent="0.3">
      <c r="A82" s="146" t="s">
        <v>105</v>
      </c>
      <c r="B82" s="146"/>
      <c r="C82" s="147">
        <v>0</v>
      </c>
      <c r="D82" s="126"/>
      <c r="E82" s="125">
        <v>0</v>
      </c>
      <c r="F82" s="126"/>
      <c r="G82" s="125">
        <f t="shared" si="0"/>
        <v>0</v>
      </c>
      <c r="H82" s="126"/>
      <c r="I82" s="91">
        <f t="shared" si="1"/>
        <v>0</v>
      </c>
      <c r="J82" s="91">
        <v>0</v>
      </c>
    </row>
    <row r="83" spans="1:14" x14ac:dyDescent="0.3">
      <c r="A83" s="146" t="s">
        <v>178</v>
      </c>
      <c r="B83" s="146"/>
      <c r="C83" s="147">
        <v>0</v>
      </c>
      <c r="D83" s="126"/>
      <c r="E83" s="125">
        <v>0</v>
      </c>
      <c r="F83" s="126"/>
      <c r="G83" s="125">
        <f t="shared" si="0"/>
        <v>0</v>
      </c>
      <c r="H83" s="126"/>
      <c r="I83" s="91">
        <f t="shared" si="1"/>
        <v>0</v>
      </c>
      <c r="J83" s="91">
        <v>0</v>
      </c>
    </row>
    <row r="84" spans="1:14" x14ac:dyDescent="0.3">
      <c r="A84" s="146" t="s">
        <v>179</v>
      </c>
      <c r="B84" s="146"/>
      <c r="C84" s="147">
        <v>0</v>
      </c>
      <c r="D84" s="126"/>
      <c r="E84" s="125">
        <v>0</v>
      </c>
      <c r="F84" s="126"/>
      <c r="G84" s="125">
        <f t="shared" si="0"/>
        <v>0</v>
      </c>
      <c r="H84" s="126"/>
      <c r="I84" s="91">
        <f t="shared" si="1"/>
        <v>0</v>
      </c>
      <c r="J84" s="91">
        <v>0</v>
      </c>
      <c r="N84" s="3"/>
    </row>
    <row r="85" spans="1:14" x14ac:dyDescent="0.3">
      <c r="A85" s="146" t="s">
        <v>180</v>
      </c>
      <c r="B85" s="146"/>
      <c r="C85" s="147">
        <v>700</v>
      </c>
      <c r="D85" s="126"/>
      <c r="E85" s="125">
        <v>0</v>
      </c>
      <c r="F85" s="126"/>
      <c r="G85" s="125">
        <f t="shared" si="0"/>
        <v>700</v>
      </c>
      <c r="H85" s="126"/>
      <c r="I85" s="91">
        <f t="shared" si="1"/>
        <v>700</v>
      </c>
      <c r="J85" s="91">
        <v>0</v>
      </c>
      <c r="N85" s="3"/>
    </row>
    <row r="86" spans="1:14" x14ac:dyDescent="0.3">
      <c r="A86" s="153" t="s">
        <v>86</v>
      </c>
      <c r="B86" s="154"/>
      <c r="C86" s="147">
        <f>SUM(C79:D85)</f>
        <v>700</v>
      </c>
      <c r="D86" s="126"/>
      <c r="E86" s="125">
        <f>SUM(E79:F85)</f>
        <v>0</v>
      </c>
      <c r="F86" s="126"/>
      <c r="G86" s="125">
        <f>SUM(G79:H85)</f>
        <v>700</v>
      </c>
      <c r="H86" s="126"/>
      <c r="I86" s="91">
        <f>SUM(I79:I85)</f>
        <v>700</v>
      </c>
      <c r="J86" s="91">
        <f>SUM(J79:J85)</f>
        <v>0</v>
      </c>
    </row>
    <row r="87" spans="1:14" x14ac:dyDescent="0.3">
      <c r="A87" s="86"/>
      <c r="B87" s="86"/>
      <c r="C87" s="86"/>
      <c r="D87" s="86"/>
      <c r="E87" s="86"/>
      <c r="F87" s="86"/>
      <c r="G87" s="86"/>
      <c r="H87" s="86"/>
      <c r="I87" s="86"/>
      <c r="J87" s="86"/>
    </row>
    <row r="88" spans="1:14" x14ac:dyDescent="0.3">
      <c r="A88" s="140" t="s">
        <v>181</v>
      </c>
      <c r="B88" s="96"/>
      <c r="C88" s="96"/>
      <c r="D88" s="96"/>
      <c r="E88" s="96"/>
      <c r="F88" s="96"/>
      <c r="G88" s="96"/>
      <c r="H88" s="96"/>
      <c r="I88" s="96"/>
      <c r="J88" s="96"/>
    </row>
    <row r="89" spans="1:14" x14ac:dyDescent="0.3">
      <c r="A89" s="140" t="s">
        <v>182</v>
      </c>
      <c r="B89" s="96"/>
      <c r="C89" s="96"/>
      <c r="D89" s="96"/>
      <c r="E89" s="96"/>
      <c r="F89" s="96"/>
      <c r="G89" s="96"/>
      <c r="H89" s="96"/>
      <c r="I89" s="96"/>
      <c r="J89" s="96"/>
    </row>
    <row r="90" spans="1:14" x14ac:dyDescent="0.3">
      <c r="A90" s="140" t="s">
        <v>183</v>
      </c>
      <c r="B90" s="96"/>
      <c r="C90" s="96"/>
      <c r="D90" s="96"/>
      <c r="E90" s="96"/>
      <c r="F90" s="96"/>
      <c r="G90" s="96"/>
      <c r="H90" s="96"/>
      <c r="I90" s="96"/>
      <c r="J90" s="96"/>
    </row>
    <row r="91" spans="1:14" x14ac:dyDescent="0.3">
      <c r="A91" s="140" t="s">
        <v>184</v>
      </c>
      <c r="B91" s="96"/>
      <c r="C91" s="96"/>
      <c r="D91" s="96"/>
      <c r="E91" s="96"/>
      <c r="F91" s="96"/>
      <c r="G91" s="96"/>
      <c r="H91" s="96"/>
      <c r="I91" s="96"/>
      <c r="J91" s="96"/>
    </row>
    <row r="92" spans="1:14" ht="23.25" customHeight="1" x14ac:dyDescent="0.3">
      <c r="A92" s="151" t="s">
        <v>185</v>
      </c>
      <c r="B92" s="152"/>
      <c r="C92" s="152"/>
      <c r="D92" s="152"/>
      <c r="E92" s="152"/>
      <c r="F92" s="152"/>
      <c r="G92" s="152"/>
      <c r="H92" s="152"/>
      <c r="I92" s="152"/>
      <c r="J92" s="152"/>
    </row>
    <row r="93" spans="1:14" x14ac:dyDescent="0.3">
      <c r="A93" s="140" t="s">
        <v>186</v>
      </c>
      <c r="B93" s="96"/>
      <c r="C93" s="96"/>
      <c r="D93" s="96"/>
      <c r="E93" s="96"/>
      <c r="F93" s="96"/>
      <c r="G93" s="96"/>
      <c r="H93" s="96"/>
      <c r="I93" s="96"/>
      <c r="J93" s="96"/>
    </row>
    <row r="94" spans="1:14" x14ac:dyDescent="0.3">
      <c r="A94" s="96"/>
      <c r="B94" s="96"/>
      <c r="C94" s="96"/>
      <c r="D94" s="96"/>
      <c r="E94" s="96"/>
      <c r="F94" s="96"/>
      <c r="G94" s="96"/>
      <c r="H94" s="96"/>
      <c r="I94" s="96"/>
      <c r="J94" s="96"/>
    </row>
    <row r="95" spans="1:14" x14ac:dyDescent="0.3">
      <c r="A95" s="120" t="s">
        <v>187</v>
      </c>
      <c r="B95" s="117"/>
      <c r="C95" s="117"/>
      <c r="D95" s="117"/>
      <c r="E95" s="117"/>
      <c r="F95" s="117"/>
      <c r="G95" s="117"/>
      <c r="H95" s="117"/>
      <c r="I95" s="117"/>
      <c r="J95" s="118"/>
    </row>
    <row r="96" spans="1:14" x14ac:dyDescent="0.3">
      <c r="A96" s="161" t="s">
        <v>188</v>
      </c>
      <c r="B96" s="117"/>
      <c r="C96" s="117"/>
      <c r="D96" s="117"/>
      <c r="E96" s="117"/>
      <c r="F96" s="117"/>
      <c r="G96" s="118"/>
      <c r="H96" s="162">
        <f>I41</f>
        <v>700</v>
      </c>
      <c r="I96" s="163"/>
      <c r="J96" s="124"/>
    </row>
    <row r="97" spans="1:10" x14ac:dyDescent="0.3">
      <c r="A97" s="161" t="s">
        <v>189</v>
      </c>
      <c r="B97" s="117"/>
      <c r="C97" s="117"/>
      <c r="D97" s="117"/>
      <c r="E97" s="117"/>
      <c r="F97" s="117"/>
      <c r="G97" s="118"/>
      <c r="H97" s="165">
        <f>I86</f>
        <v>700</v>
      </c>
      <c r="I97" s="163"/>
      <c r="J97" s="124"/>
    </row>
    <row r="98" spans="1:10" x14ac:dyDescent="0.3">
      <c r="A98" s="161" t="s">
        <v>190</v>
      </c>
      <c r="B98" s="117"/>
      <c r="C98" s="117"/>
      <c r="D98" s="117"/>
      <c r="E98" s="117"/>
      <c r="F98" s="117"/>
      <c r="G98" s="118"/>
      <c r="H98" s="162">
        <f>I39-H97-I40</f>
        <v>0</v>
      </c>
      <c r="I98" s="163"/>
      <c r="J98" s="124"/>
    </row>
    <row r="99" spans="1:10" x14ac:dyDescent="0.3">
      <c r="A99" s="161" t="s">
        <v>191</v>
      </c>
      <c r="B99" s="117"/>
      <c r="C99" s="117"/>
      <c r="D99" s="117"/>
      <c r="E99" s="117"/>
      <c r="F99" s="117"/>
      <c r="G99" s="118"/>
      <c r="H99" s="125">
        <v>0</v>
      </c>
      <c r="I99" s="164"/>
      <c r="J99" s="126"/>
    </row>
    <row r="100" spans="1:10" x14ac:dyDescent="0.3">
      <c r="A100" s="161" t="s">
        <v>192</v>
      </c>
      <c r="B100" s="117"/>
      <c r="C100" s="117"/>
      <c r="D100" s="117"/>
      <c r="E100" s="117"/>
      <c r="F100" s="117"/>
      <c r="G100" s="118"/>
      <c r="H100" s="162">
        <f>H98-H99</f>
        <v>0</v>
      </c>
      <c r="I100" s="163"/>
      <c r="J100" s="124"/>
    </row>
    <row r="101" spans="1:10" x14ac:dyDescent="0.3">
      <c r="A101" s="86"/>
      <c r="B101" s="86"/>
      <c r="C101" s="86"/>
      <c r="D101" s="86"/>
      <c r="E101" s="86"/>
      <c r="F101" s="86"/>
      <c r="G101" s="86"/>
      <c r="H101" s="86"/>
      <c r="I101" s="86"/>
      <c r="J101" s="86"/>
    </row>
    <row r="102" spans="1:10" x14ac:dyDescent="0.3">
      <c r="A102" s="155" t="s">
        <v>193</v>
      </c>
      <c r="B102" s="156"/>
      <c r="C102" s="156"/>
      <c r="D102" s="156"/>
      <c r="E102" s="156"/>
      <c r="F102" s="156"/>
      <c r="G102" s="156"/>
      <c r="H102" s="156"/>
      <c r="I102" s="156"/>
      <c r="J102" s="157"/>
    </row>
    <row r="103" spans="1:10" ht="12" customHeight="1" x14ac:dyDescent="0.3">
      <c r="A103" s="158"/>
      <c r="B103" s="159"/>
      <c r="C103" s="159"/>
      <c r="D103" s="159"/>
      <c r="E103" s="159"/>
      <c r="F103" s="159"/>
      <c r="G103" s="159"/>
      <c r="H103" s="159"/>
      <c r="I103" s="159"/>
      <c r="J103" s="160"/>
    </row>
    <row r="104" spans="1:10" x14ac:dyDescent="0.3">
      <c r="A104" s="86"/>
      <c r="B104" s="86"/>
      <c r="C104" s="86"/>
      <c r="D104" s="86"/>
      <c r="E104" s="86"/>
      <c r="F104" s="86"/>
      <c r="G104" s="86"/>
      <c r="H104" s="86"/>
      <c r="I104" s="86"/>
      <c r="J104" s="86"/>
    </row>
    <row r="105" spans="1:10" x14ac:dyDescent="0.3">
      <c r="A105" s="92"/>
      <c r="B105" s="92" t="s">
        <v>195</v>
      </c>
      <c r="C105" s="92"/>
      <c r="D105" s="92"/>
      <c r="E105" s="92"/>
      <c r="F105" s="92"/>
      <c r="G105" s="92"/>
      <c r="H105" s="92"/>
      <c r="I105" s="92"/>
      <c r="J105" s="86"/>
    </row>
    <row r="106" spans="1:10" x14ac:dyDescent="0.3">
      <c r="A106" s="92"/>
      <c r="B106" s="92"/>
      <c r="C106" s="92"/>
      <c r="D106" s="92"/>
      <c r="E106" s="92"/>
      <c r="F106" s="92"/>
      <c r="G106" s="92"/>
      <c r="H106" s="92"/>
      <c r="I106" s="92"/>
      <c r="J106" s="86"/>
    </row>
    <row r="107" spans="1:10" x14ac:dyDescent="0.3">
      <c r="A107" s="92"/>
      <c r="B107" s="92"/>
      <c r="C107" s="92"/>
      <c r="D107" s="92"/>
      <c r="E107" s="92"/>
      <c r="F107" s="92"/>
      <c r="G107" s="92"/>
      <c r="H107" s="92"/>
      <c r="I107" s="92"/>
      <c r="J107" s="86"/>
    </row>
    <row r="108" spans="1:10" x14ac:dyDescent="0.3">
      <c r="A108" s="92"/>
      <c r="B108" s="92"/>
      <c r="C108" s="92"/>
      <c r="D108" s="92"/>
      <c r="E108" s="92"/>
      <c r="F108" s="92"/>
      <c r="G108" s="92"/>
      <c r="H108" s="92"/>
      <c r="I108" s="92"/>
      <c r="J108" s="86"/>
    </row>
    <row r="109" spans="1:10" x14ac:dyDescent="0.3">
      <c r="A109" s="92"/>
      <c r="B109" s="92"/>
      <c r="C109" s="92"/>
      <c r="D109" s="92"/>
      <c r="E109" s="92"/>
      <c r="F109" s="92"/>
      <c r="G109" s="92"/>
      <c r="H109" s="92"/>
      <c r="I109" s="92"/>
      <c r="J109" s="86"/>
    </row>
    <row r="110" spans="1:10" x14ac:dyDescent="0.3">
      <c r="A110" s="92"/>
      <c r="B110" s="93" t="s">
        <v>87</v>
      </c>
      <c r="C110" s="92"/>
      <c r="D110" s="92"/>
      <c r="E110" s="92"/>
      <c r="F110" s="92"/>
      <c r="G110" s="92"/>
      <c r="H110" s="93" t="s">
        <v>88</v>
      </c>
      <c r="I110" s="92"/>
      <c r="J110" s="86"/>
    </row>
    <row r="111" spans="1:10" x14ac:dyDescent="0.3">
      <c r="A111" s="92"/>
      <c r="B111" s="92" t="s">
        <v>89</v>
      </c>
      <c r="C111" s="92"/>
      <c r="D111" s="92"/>
      <c r="E111" s="92"/>
      <c r="F111" s="92"/>
      <c r="G111" s="92"/>
      <c r="H111" s="92" t="s">
        <v>90</v>
      </c>
      <c r="I111" s="92"/>
    </row>
    <row r="112" spans="1:10" x14ac:dyDescent="0.3">
      <c r="B112" s="94" t="s">
        <v>91</v>
      </c>
      <c r="H112" s="54" t="s">
        <v>92</v>
      </c>
    </row>
  </sheetData>
  <mergeCells count="159">
    <mergeCell ref="A99:G99"/>
    <mergeCell ref="H99:J99"/>
    <mergeCell ref="A100:G100"/>
    <mergeCell ref="H100:J100"/>
    <mergeCell ref="A102:J103"/>
    <mergeCell ref="A96:G96"/>
    <mergeCell ref="H96:J96"/>
    <mergeCell ref="A97:G97"/>
    <mergeCell ref="H97:J97"/>
    <mergeCell ref="A98:G98"/>
    <mergeCell ref="H98:J98"/>
    <mergeCell ref="A90:J90"/>
    <mergeCell ref="A91:J91"/>
    <mergeCell ref="A92:J92"/>
    <mergeCell ref="A93:J93"/>
    <mergeCell ref="A94:J94"/>
    <mergeCell ref="A95:J95"/>
    <mergeCell ref="A86:B86"/>
    <mergeCell ref="C86:D86"/>
    <mergeCell ref="E86:F86"/>
    <mergeCell ref="G86:H86"/>
    <mergeCell ref="A88:J88"/>
    <mergeCell ref="A89:J89"/>
    <mergeCell ref="A84:B84"/>
    <mergeCell ref="C84:D84"/>
    <mergeCell ref="E84:F84"/>
    <mergeCell ref="G84:H84"/>
    <mergeCell ref="A85:B85"/>
    <mergeCell ref="C85:D85"/>
    <mergeCell ref="E85:F85"/>
    <mergeCell ref="G85:H85"/>
    <mergeCell ref="A82:B82"/>
    <mergeCell ref="C82:D82"/>
    <mergeCell ref="E82:F82"/>
    <mergeCell ref="G82:H82"/>
    <mergeCell ref="A83:B83"/>
    <mergeCell ref="C83:D83"/>
    <mergeCell ref="E83:F83"/>
    <mergeCell ref="G83:H83"/>
    <mergeCell ref="A80:B80"/>
    <mergeCell ref="C80:D80"/>
    <mergeCell ref="E80:F80"/>
    <mergeCell ref="G80:H80"/>
    <mergeCell ref="A81:B81"/>
    <mergeCell ref="C81:D81"/>
    <mergeCell ref="E81:F81"/>
    <mergeCell ref="G81:H81"/>
    <mergeCell ref="A77:J77"/>
    <mergeCell ref="A78:B78"/>
    <mergeCell ref="C78:D78"/>
    <mergeCell ref="E78:F78"/>
    <mergeCell ref="G78:H78"/>
    <mergeCell ref="A79:B79"/>
    <mergeCell ref="C79:D79"/>
    <mergeCell ref="E79:F79"/>
    <mergeCell ref="G79:H79"/>
    <mergeCell ref="A69:J69"/>
    <mergeCell ref="A70:J70"/>
    <mergeCell ref="A71:J71"/>
    <mergeCell ref="A73:J73"/>
    <mergeCell ref="A74:J74"/>
    <mergeCell ref="A76:J76"/>
    <mergeCell ref="A42:J42"/>
    <mergeCell ref="A43:J43"/>
    <mergeCell ref="A44:J44"/>
    <mergeCell ref="A46:J46"/>
    <mergeCell ref="A67:J67"/>
    <mergeCell ref="A68:J68"/>
    <mergeCell ref="A40:F40"/>
    <mergeCell ref="G40:H40"/>
    <mergeCell ref="I40:J40"/>
    <mergeCell ref="A41:F41"/>
    <mergeCell ref="G41:H41"/>
    <mergeCell ref="I41:J41"/>
    <mergeCell ref="A38:F38"/>
    <mergeCell ref="G38:H38"/>
    <mergeCell ref="I38:J38"/>
    <mergeCell ref="A39:F39"/>
    <mergeCell ref="G39:H39"/>
    <mergeCell ref="I39:J39"/>
    <mergeCell ref="A36:F36"/>
    <mergeCell ref="G36:H36"/>
    <mergeCell ref="I36:J36"/>
    <mergeCell ref="A37:F37"/>
    <mergeCell ref="G37:H37"/>
    <mergeCell ref="I37:J37"/>
    <mergeCell ref="A34:B34"/>
    <mergeCell ref="C34:D34"/>
    <mergeCell ref="E34:F34"/>
    <mergeCell ref="G34:H34"/>
    <mergeCell ref="I34:J34"/>
    <mergeCell ref="A35:F35"/>
    <mergeCell ref="G35:H35"/>
    <mergeCell ref="I35:J35"/>
    <mergeCell ref="A32:B32"/>
    <mergeCell ref="C32:D32"/>
    <mergeCell ref="E32:F32"/>
    <mergeCell ref="G32:H32"/>
    <mergeCell ref="I32:J32"/>
    <mergeCell ref="A33:B33"/>
    <mergeCell ref="C33:D33"/>
    <mergeCell ref="E33:F33"/>
    <mergeCell ref="G33:H33"/>
    <mergeCell ref="I33:J33"/>
    <mergeCell ref="A28:D28"/>
    <mergeCell ref="E28:F28"/>
    <mergeCell ref="G28:H28"/>
    <mergeCell ref="I28:J28"/>
    <mergeCell ref="A30:J30"/>
    <mergeCell ref="A31:B31"/>
    <mergeCell ref="C31:D31"/>
    <mergeCell ref="E31:F31"/>
    <mergeCell ref="G31:H31"/>
    <mergeCell ref="I31:J31"/>
    <mergeCell ref="A26:D26"/>
    <mergeCell ref="E26:F26"/>
    <mergeCell ref="G26:H26"/>
    <mergeCell ref="I26:J26"/>
    <mergeCell ref="A27:D27"/>
    <mergeCell ref="E27:F27"/>
    <mergeCell ref="G27:H27"/>
    <mergeCell ref="I27:J27"/>
    <mergeCell ref="A24:D24"/>
    <mergeCell ref="E24:F24"/>
    <mergeCell ref="G24:H24"/>
    <mergeCell ref="I24:J24"/>
    <mergeCell ref="A25:D25"/>
    <mergeCell ref="E25:F25"/>
    <mergeCell ref="G25:H25"/>
    <mergeCell ref="I25:J25"/>
    <mergeCell ref="A22:D22"/>
    <mergeCell ref="E22:F22"/>
    <mergeCell ref="G22:H22"/>
    <mergeCell ref="I22:J22"/>
    <mergeCell ref="A23:D23"/>
    <mergeCell ref="E23:F23"/>
    <mergeCell ref="G23:H23"/>
    <mergeCell ref="I23:J23"/>
    <mergeCell ref="A15:J15"/>
    <mergeCell ref="A16:J16"/>
    <mergeCell ref="A17:J17"/>
    <mergeCell ref="A18:J18"/>
    <mergeCell ref="A19:J19"/>
    <mergeCell ref="A21:D21"/>
    <mergeCell ref="E21:F21"/>
    <mergeCell ref="G21:H21"/>
    <mergeCell ref="I21:J21"/>
    <mergeCell ref="A8:J8"/>
    <mergeCell ref="A10:J10"/>
    <mergeCell ref="A11:J11"/>
    <mergeCell ref="A12:J12"/>
    <mergeCell ref="A13:J13"/>
    <mergeCell ref="A14:J14"/>
    <mergeCell ref="A1:J1"/>
    <mergeCell ref="A2:J2"/>
    <mergeCell ref="A3:J3"/>
    <mergeCell ref="A4:J4"/>
    <mergeCell ref="A5:J5"/>
    <mergeCell ref="A7:J7"/>
  </mergeCells>
  <hyperlinks>
    <hyperlink ref="A5" r:id="rId1" display="mailto:casadenazarejd@gmail.com"/>
    <hyperlink ref="A71" r:id="rId2" display="mailto:casadenazarejd@gmail.com"/>
  </hyperlinks>
  <pageMargins left="0.511811024" right="0.511811024" top="0.78740157499999996" bottom="0.78740157499999996" header="0.31496062000000002" footer="0.31496062000000002"/>
  <pageSetup paperSize="9" scale="77" fitToHeight="0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4"/>
  <sheetViews>
    <sheetView topLeftCell="A93" workbookViewId="0">
      <selection activeCell="C102" sqref="C102:D104"/>
    </sheetView>
  </sheetViews>
  <sheetFormatPr defaultRowHeight="14.4" x14ac:dyDescent="0.3"/>
  <cols>
    <col min="1" max="1" width="11" style="2" bestFit="1" customWidth="1"/>
    <col min="2" max="2" width="71.109375" style="2" customWidth="1"/>
    <col min="3" max="3" width="10.44140625" style="3" bestFit="1" customWidth="1"/>
    <col min="4" max="5" width="10.44140625" style="3" customWidth="1"/>
    <col min="6" max="16384" width="8.88671875" style="2"/>
  </cols>
  <sheetData>
    <row r="1" spans="1:5" x14ac:dyDescent="0.3">
      <c r="A1" s="4" t="s">
        <v>32</v>
      </c>
      <c r="B1" s="5"/>
      <c r="C1" s="4"/>
      <c r="D1" s="6"/>
      <c r="E1" s="7"/>
    </row>
    <row r="2" spans="1:5" x14ac:dyDescent="0.3">
      <c r="A2" s="8"/>
      <c r="B2" s="9"/>
      <c r="C2" s="10"/>
      <c r="D2" s="11"/>
      <c r="E2" s="7"/>
    </row>
    <row r="3" spans="1:5" x14ac:dyDescent="0.3">
      <c r="A3" s="4" t="s">
        <v>53</v>
      </c>
      <c r="B3" s="5"/>
      <c r="C3" s="4"/>
      <c r="D3" s="6"/>
      <c r="E3" s="7"/>
    </row>
    <row r="4" spans="1:5" x14ac:dyDescent="0.3">
      <c r="A4" s="4" t="s">
        <v>33</v>
      </c>
      <c r="B4" s="5"/>
      <c r="C4" s="4"/>
      <c r="D4" s="6"/>
      <c r="E4" s="7"/>
    </row>
    <row r="5" spans="1:5" x14ac:dyDescent="0.3">
      <c r="A5" s="8"/>
      <c r="B5" s="9"/>
      <c r="C5" s="10"/>
      <c r="D5" s="11"/>
      <c r="E5" s="7"/>
    </row>
    <row r="6" spans="1:5" x14ac:dyDescent="0.3">
      <c r="A6" s="12" t="s">
        <v>34</v>
      </c>
      <c r="B6" s="13"/>
      <c r="C6" s="10"/>
      <c r="D6" s="11"/>
      <c r="E6" s="14" t="s">
        <v>35</v>
      </c>
    </row>
    <row r="7" spans="1:5" x14ac:dyDescent="0.3">
      <c r="A7" s="12" t="s">
        <v>36</v>
      </c>
      <c r="B7" s="9"/>
      <c r="C7" s="10"/>
      <c r="D7" s="11"/>
      <c r="E7" s="14" t="s">
        <v>37</v>
      </c>
    </row>
    <row r="8" spans="1:5" x14ac:dyDescent="0.3">
      <c r="A8" s="12" t="s">
        <v>38</v>
      </c>
      <c r="B8" s="9"/>
      <c r="C8" s="10"/>
      <c r="D8" s="11"/>
      <c r="E8" s="14" t="s">
        <v>39</v>
      </c>
    </row>
    <row r="9" spans="1:5" x14ac:dyDescent="0.3">
      <c r="A9" s="15" t="s">
        <v>40</v>
      </c>
      <c r="B9" s="9"/>
      <c r="C9" s="7"/>
      <c r="D9" s="11"/>
      <c r="E9" s="14" t="s">
        <v>41</v>
      </c>
    </row>
    <row r="10" spans="1:5" x14ac:dyDescent="0.3">
      <c r="A10" s="12" t="s">
        <v>42</v>
      </c>
      <c r="B10" s="13"/>
      <c r="C10" s="7"/>
      <c r="D10" s="11"/>
      <c r="E10" s="16" t="s">
        <v>43</v>
      </c>
    </row>
    <row r="11" spans="1:5" x14ac:dyDescent="0.3">
      <c r="A11" s="12" t="s">
        <v>44</v>
      </c>
      <c r="B11" s="13"/>
      <c r="C11" s="7"/>
      <c r="D11" s="11"/>
      <c r="E11" s="17" t="s">
        <v>45</v>
      </c>
    </row>
    <row r="12" spans="1:5" x14ac:dyDescent="0.3">
      <c r="A12" s="18" t="s">
        <v>46</v>
      </c>
      <c r="B12" s="19"/>
      <c r="C12" s="20"/>
      <c r="D12" s="21"/>
      <c r="E12" s="19"/>
    </row>
    <row r="13" spans="1:5" x14ac:dyDescent="0.3">
      <c r="A13" s="22" t="s">
        <v>47</v>
      </c>
      <c r="B13" s="23" t="s">
        <v>48</v>
      </c>
      <c r="C13" s="23" t="s">
        <v>49</v>
      </c>
      <c r="D13" s="24" t="s">
        <v>50</v>
      </c>
      <c r="E13" s="23" t="s">
        <v>51</v>
      </c>
    </row>
    <row r="14" spans="1:5" x14ac:dyDescent="0.3">
      <c r="A14" s="25"/>
      <c r="B14" s="26" t="s">
        <v>52</v>
      </c>
      <c r="C14" s="27"/>
      <c r="D14" s="27"/>
      <c r="E14" s="28">
        <v>1684.4299999999935</v>
      </c>
    </row>
    <row r="15" spans="1:5" x14ac:dyDescent="0.3">
      <c r="A15" s="34">
        <v>44531</v>
      </c>
      <c r="B15" s="35" t="s">
        <v>54</v>
      </c>
      <c r="C15" s="36">
        <v>65.900000000000006</v>
      </c>
      <c r="D15" s="36">
        <v>0</v>
      </c>
      <c r="E15" s="28">
        <f t="shared" ref="E15:E43" si="0">E14+D15-C15</f>
        <v>1618.5299999999934</v>
      </c>
    </row>
    <row r="16" spans="1:5" x14ac:dyDescent="0.3">
      <c r="A16" s="34">
        <v>44532</v>
      </c>
      <c r="B16" s="35" t="s">
        <v>55</v>
      </c>
      <c r="C16" s="36">
        <v>21.62</v>
      </c>
      <c r="D16" s="36">
        <v>0</v>
      </c>
      <c r="E16" s="28">
        <f t="shared" si="0"/>
        <v>1596.9099999999935</v>
      </c>
    </row>
    <row r="17" spans="1:5" x14ac:dyDescent="0.3">
      <c r="A17" s="34">
        <v>44533</v>
      </c>
      <c r="B17" s="35" t="s">
        <v>56</v>
      </c>
      <c r="C17" s="36">
        <v>768.12</v>
      </c>
      <c r="D17" s="36">
        <v>0</v>
      </c>
      <c r="E17" s="28">
        <f t="shared" si="0"/>
        <v>828.78999999999348</v>
      </c>
    </row>
    <row r="18" spans="1:5" x14ac:dyDescent="0.3">
      <c r="A18" s="33">
        <v>44536</v>
      </c>
      <c r="B18" s="26" t="s">
        <v>57</v>
      </c>
      <c r="C18" s="27">
        <v>0</v>
      </c>
      <c r="D18" s="27">
        <v>156151.51999999999</v>
      </c>
      <c r="E18" s="28">
        <f t="shared" si="0"/>
        <v>156980.30999999997</v>
      </c>
    </row>
    <row r="19" spans="1:5" x14ac:dyDescent="0.3">
      <c r="A19" s="34">
        <v>44536</v>
      </c>
      <c r="B19" s="35" t="s">
        <v>58</v>
      </c>
      <c r="C19" s="36">
        <v>805</v>
      </c>
      <c r="D19" s="36">
        <v>0</v>
      </c>
      <c r="E19" s="28">
        <f t="shared" si="0"/>
        <v>156175.30999999997</v>
      </c>
    </row>
    <row r="20" spans="1:5" x14ac:dyDescent="0.3">
      <c r="A20" s="34">
        <v>44536</v>
      </c>
      <c r="B20" s="35" t="s">
        <v>59</v>
      </c>
      <c r="C20" s="36">
        <v>97.09</v>
      </c>
      <c r="D20" s="36">
        <v>0</v>
      </c>
      <c r="E20" s="28">
        <f t="shared" si="0"/>
        <v>156078.21999999997</v>
      </c>
    </row>
    <row r="21" spans="1:5" x14ac:dyDescent="0.3">
      <c r="A21" s="34">
        <v>44536</v>
      </c>
      <c r="B21" s="35" t="s">
        <v>60</v>
      </c>
      <c r="C21" s="36">
        <v>400</v>
      </c>
      <c r="D21" s="36">
        <v>0</v>
      </c>
      <c r="E21" s="28">
        <f t="shared" si="0"/>
        <v>155678.21999999997</v>
      </c>
    </row>
    <row r="22" spans="1:5" x14ac:dyDescent="0.3">
      <c r="A22" s="34">
        <v>44536</v>
      </c>
      <c r="B22" s="35" t="s">
        <v>61</v>
      </c>
      <c r="C22" s="36">
        <v>119.2</v>
      </c>
      <c r="D22" s="36">
        <v>0</v>
      </c>
      <c r="E22" s="28">
        <f t="shared" si="0"/>
        <v>155559.01999999996</v>
      </c>
    </row>
    <row r="23" spans="1:5" x14ac:dyDescent="0.3">
      <c r="A23" s="34">
        <v>44536</v>
      </c>
      <c r="B23" s="35" t="s">
        <v>62</v>
      </c>
      <c r="C23" s="36">
        <v>333.2</v>
      </c>
      <c r="D23" s="36">
        <v>0</v>
      </c>
      <c r="E23" s="28">
        <f t="shared" si="0"/>
        <v>155225.81999999995</v>
      </c>
    </row>
    <row r="24" spans="1:5" x14ac:dyDescent="0.3">
      <c r="A24" s="34">
        <v>44536</v>
      </c>
      <c r="B24" s="35" t="s">
        <v>64</v>
      </c>
      <c r="C24" s="36">
        <v>5993.07</v>
      </c>
      <c r="D24" s="36">
        <v>0</v>
      </c>
      <c r="E24" s="28">
        <f t="shared" si="0"/>
        <v>149232.74999999994</v>
      </c>
    </row>
    <row r="25" spans="1:5" x14ac:dyDescent="0.3">
      <c r="A25" s="34">
        <v>44536</v>
      </c>
      <c r="B25" s="35" t="s">
        <v>63</v>
      </c>
      <c r="C25" s="36">
        <v>616.79999999999995</v>
      </c>
      <c r="D25" s="36">
        <v>0</v>
      </c>
      <c r="E25" s="28">
        <f t="shared" si="0"/>
        <v>148615.94999999995</v>
      </c>
    </row>
    <row r="26" spans="1:5" x14ac:dyDescent="0.3">
      <c r="A26" s="34">
        <v>44536</v>
      </c>
      <c r="B26" s="35" t="s">
        <v>65</v>
      </c>
      <c r="C26" s="36">
        <v>9474.4599999999991</v>
      </c>
      <c r="D26" s="36">
        <v>0</v>
      </c>
      <c r="E26" s="28">
        <f t="shared" si="0"/>
        <v>139141.48999999996</v>
      </c>
    </row>
    <row r="27" spans="1:5" x14ac:dyDescent="0.3">
      <c r="A27" s="34">
        <v>44536</v>
      </c>
      <c r="B27" s="35" t="s">
        <v>66</v>
      </c>
      <c r="C27" s="36">
        <v>4577.4799999999996</v>
      </c>
      <c r="D27" s="36">
        <v>0</v>
      </c>
      <c r="E27" s="28">
        <f t="shared" si="0"/>
        <v>134564.00999999995</v>
      </c>
    </row>
    <row r="28" spans="1:5" x14ac:dyDescent="0.3">
      <c r="A28" s="34">
        <v>44536</v>
      </c>
      <c r="B28" s="35" t="s">
        <v>67</v>
      </c>
      <c r="C28" s="36">
        <v>3720.56</v>
      </c>
      <c r="D28" s="36">
        <v>0</v>
      </c>
      <c r="E28" s="28">
        <f t="shared" si="0"/>
        <v>130843.44999999995</v>
      </c>
    </row>
    <row r="29" spans="1:5" x14ac:dyDescent="0.3">
      <c r="A29" s="34">
        <v>44536</v>
      </c>
      <c r="B29" s="35" t="s">
        <v>68</v>
      </c>
      <c r="C29" s="36">
        <v>4161.76</v>
      </c>
      <c r="D29" s="36">
        <v>0</v>
      </c>
      <c r="E29" s="28">
        <f t="shared" si="0"/>
        <v>126681.68999999996</v>
      </c>
    </row>
    <row r="30" spans="1:5" x14ac:dyDescent="0.3">
      <c r="A30" s="34">
        <v>44536</v>
      </c>
      <c r="B30" s="35" t="s">
        <v>69</v>
      </c>
      <c r="C30" s="36">
        <v>4762.4799999999996</v>
      </c>
      <c r="D30" s="36">
        <v>0</v>
      </c>
      <c r="E30" s="28">
        <f t="shared" si="0"/>
        <v>121919.20999999996</v>
      </c>
    </row>
    <row r="31" spans="1:5" x14ac:dyDescent="0.3">
      <c r="A31" s="34">
        <v>44536</v>
      </c>
      <c r="B31" s="35" t="s">
        <v>70</v>
      </c>
      <c r="C31" s="36">
        <v>6446.59</v>
      </c>
      <c r="D31" s="36">
        <v>0</v>
      </c>
      <c r="E31" s="28">
        <f t="shared" si="0"/>
        <v>115472.61999999997</v>
      </c>
    </row>
    <row r="32" spans="1:5" x14ac:dyDescent="0.3">
      <c r="A32" s="34">
        <v>44536</v>
      </c>
      <c r="B32" s="35" t="s">
        <v>71</v>
      </c>
      <c r="C32" s="27">
        <v>2295.44</v>
      </c>
      <c r="D32" s="27">
        <v>0</v>
      </c>
      <c r="E32" s="28">
        <f t="shared" si="0"/>
        <v>113177.17999999996</v>
      </c>
    </row>
    <row r="33" spans="1:5" x14ac:dyDescent="0.3">
      <c r="A33" s="34">
        <v>44537</v>
      </c>
      <c r="B33" s="35" t="s">
        <v>72</v>
      </c>
      <c r="C33" s="36">
        <v>1841.93</v>
      </c>
      <c r="D33" s="36">
        <v>0</v>
      </c>
      <c r="E33" s="28">
        <f t="shared" si="0"/>
        <v>111335.24999999997</v>
      </c>
    </row>
    <row r="34" spans="1:5" x14ac:dyDescent="0.3">
      <c r="A34" s="34">
        <v>44539</v>
      </c>
      <c r="B34" s="35" t="s">
        <v>73</v>
      </c>
      <c r="C34" s="36">
        <v>0</v>
      </c>
      <c r="D34" s="36">
        <v>10.45</v>
      </c>
      <c r="E34" s="28">
        <f t="shared" si="0"/>
        <v>111345.69999999997</v>
      </c>
    </row>
    <row r="35" spans="1:5" x14ac:dyDescent="0.3">
      <c r="A35" s="34">
        <v>44539</v>
      </c>
      <c r="B35" s="26" t="s">
        <v>75</v>
      </c>
      <c r="C35" s="27">
        <v>73989.850000000006</v>
      </c>
      <c r="D35" s="27">
        <v>0</v>
      </c>
      <c r="E35" s="28">
        <f t="shared" si="0"/>
        <v>37355.849999999962</v>
      </c>
    </row>
    <row r="36" spans="1:5" x14ac:dyDescent="0.3">
      <c r="A36" s="34">
        <v>44539</v>
      </c>
      <c r="B36" s="26" t="s">
        <v>74</v>
      </c>
      <c r="C36" s="27">
        <v>36442.89</v>
      </c>
      <c r="D36" s="27">
        <v>0</v>
      </c>
      <c r="E36" s="28">
        <f t="shared" si="0"/>
        <v>912.95999999996275</v>
      </c>
    </row>
    <row r="37" spans="1:5" x14ac:dyDescent="0.3">
      <c r="A37" s="34">
        <v>44539</v>
      </c>
      <c r="B37" s="35" t="s">
        <v>76</v>
      </c>
      <c r="C37" s="36">
        <v>10.45</v>
      </c>
      <c r="D37" s="36">
        <v>0</v>
      </c>
      <c r="E37" s="28">
        <f t="shared" si="0"/>
        <v>902.5099999999627</v>
      </c>
    </row>
    <row r="38" spans="1:5" x14ac:dyDescent="0.3">
      <c r="A38" s="34">
        <v>44540</v>
      </c>
      <c r="B38" s="35" t="s">
        <v>95</v>
      </c>
      <c r="C38" s="36">
        <v>179.65</v>
      </c>
      <c r="D38" s="36">
        <v>0</v>
      </c>
      <c r="E38" s="28">
        <f t="shared" si="0"/>
        <v>722.85999999996272</v>
      </c>
    </row>
    <row r="39" spans="1:5" x14ac:dyDescent="0.3">
      <c r="A39" s="34">
        <v>44540</v>
      </c>
      <c r="B39" s="35" t="s">
        <v>77</v>
      </c>
      <c r="C39" s="36">
        <v>366.8</v>
      </c>
      <c r="D39" s="36">
        <v>0</v>
      </c>
      <c r="E39" s="28">
        <f t="shared" si="0"/>
        <v>356.05999999996271</v>
      </c>
    </row>
    <row r="40" spans="1:5" x14ac:dyDescent="0.3">
      <c r="A40" s="34">
        <v>44540</v>
      </c>
      <c r="B40" s="35" t="s">
        <v>198</v>
      </c>
      <c r="C40" s="36">
        <v>0</v>
      </c>
      <c r="D40" s="36">
        <v>0.05</v>
      </c>
      <c r="E40" s="28">
        <f t="shared" si="0"/>
        <v>356.10999999996272</v>
      </c>
    </row>
    <row r="41" spans="1:5" x14ac:dyDescent="0.3">
      <c r="A41" s="34">
        <v>44540</v>
      </c>
      <c r="B41" s="35" t="s">
        <v>199</v>
      </c>
      <c r="C41" s="36">
        <v>356.11</v>
      </c>
      <c r="D41" s="36">
        <v>0</v>
      </c>
      <c r="E41" s="28">
        <f t="shared" si="0"/>
        <v>-3.7289282772690058E-11</v>
      </c>
    </row>
    <row r="42" spans="1:5" x14ac:dyDescent="0.3">
      <c r="A42" s="34">
        <v>44561</v>
      </c>
      <c r="B42" s="35" t="s">
        <v>78</v>
      </c>
      <c r="C42" s="36">
        <v>0</v>
      </c>
      <c r="D42" s="36">
        <v>94.12</v>
      </c>
      <c r="E42" s="28">
        <f t="shared" si="0"/>
        <v>94.119999999962715</v>
      </c>
    </row>
    <row r="43" spans="1:5" x14ac:dyDescent="0.3">
      <c r="A43" s="34"/>
      <c r="B43" s="35" t="s">
        <v>79</v>
      </c>
      <c r="C43" s="36"/>
      <c r="D43" s="36"/>
      <c r="E43" s="28">
        <f t="shared" si="0"/>
        <v>94.119999999962715</v>
      </c>
    </row>
    <row r="44" spans="1:5" ht="15" thickBot="1" x14ac:dyDescent="0.35">
      <c r="A44" s="29"/>
      <c r="B44" s="30"/>
      <c r="C44" s="31"/>
      <c r="D44" s="31"/>
      <c r="E44" s="32"/>
    </row>
    <row r="45" spans="1:5" ht="15" thickBot="1" x14ac:dyDescent="0.35">
      <c r="B45" s="38" t="s">
        <v>94</v>
      </c>
      <c r="C45" s="39">
        <v>44531</v>
      </c>
      <c r="D45" s="40"/>
      <c r="E45" s="41"/>
    </row>
    <row r="46" spans="1:5" x14ac:dyDescent="0.3">
      <c r="B46" s="26" t="s">
        <v>5</v>
      </c>
      <c r="C46" s="56">
        <v>2016.58</v>
      </c>
      <c r="D46" s="37"/>
      <c r="E46" s="41"/>
    </row>
    <row r="47" spans="1:5" x14ac:dyDescent="0.3">
      <c r="B47" s="26" t="s">
        <v>4</v>
      </c>
      <c r="C47" s="27">
        <v>2851.11</v>
      </c>
      <c r="D47" s="37"/>
      <c r="E47" s="41"/>
    </row>
    <row r="48" spans="1:5" x14ac:dyDescent="0.3">
      <c r="B48" s="26" t="s">
        <v>6</v>
      </c>
      <c r="C48" s="36">
        <v>3719.94</v>
      </c>
      <c r="D48" s="37"/>
      <c r="E48" s="41"/>
    </row>
    <row r="49" spans="2:5" x14ac:dyDescent="0.3">
      <c r="B49" s="26" t="s">
        <v>7</v>
      </c>
      <c r="C49" s="27">
        <v>2530.34</v>
      </c>
      <c r="D49" s="37"/>
      <c r="E49" s="41"/>
    </row>
    <row r="50" spans="2:5" x14ac:dyDescent="0.3">
      <c r="B50" s="26" t="s">
        <v>8</v>
      </c>
      <c r="C50" s="27">
        <v>1886.86</v>
      </c>
      <c r="D50" s="37"/>
      <c r="E50" s="41"/>
    </row>
    <row r="51" spans="2:5" x14ac:dyDescent="0.3">
      <c r="B51" s="26" t="s">
        <v>80</v>
      </c>
      <c r="C51" s="27">
        <v>2892.52</v>
      </c>
      <c r="D51" s="37"/>
      <c r="E51" s="41"/>
    </row>
    <row r="52" spans="2:5" x14ac:dyDescent="0.3">
      <c r="B52" s="26" t="s">
        <v>9</v>
      </c>
      <c r="C52" s="27">
        <v>4161.2</v>
      </c>
      <c r="D52" s="37"/>
      <c r="E52" s="41"/>
    </row>
    <row r="53" spans="2:5" x14ac:dyDescent="0.3">
      <c r="B53" s="26" t="s">
        <v>93</v>
      </c>
      <c r="C53" s="36">
        <v>4576.74</v>
      </c>
      <c r="D53" s="37"/>
      <c r="E53" s="41"/>
    </row>
    <row r="54" spans="2:5" x14ac:dyDescent="0.3">
      <c r="B54" s="26" t="s">
        <v>81</v>
      </c>
      <c r="C54" s="27">
        <v>2207</v>
      </c>
      <c r="D54" s="37"/>
      <c r="E54" s="41"/>
    </row>
    <row r="55" spans="2:5" x14ac:dyDescent="0.3">
      <c r="B55" s="26" t="s">
        <v>10</v>
      </c>
      <c r="C55" s="27">
        <v>126</v>
      </c>
      <c r="D55" s="37"/>
      <c r="E55" s="41"/>
    </row>
    <row r="56" spans="2:5" x14ac:dyDescent="0.3">
      <c r="B56" s="26" t="s">
        <v>11</v>
      </c>
      <c r="C56" s="27">
        <v>2110.8000000000002</v>
      </c>
      <c r="D56" s="37"/>
      <c r="E56" s="41"/>
    </row>
    <row r="57" spans="2:5" x14ac:dyDescent="0.3">
      <c r="B57" s="26" t="s">
        <v>12</v>
      </c>
      <c r="C57" s="27">
        <v>1885.15</v>
      </c>
      <c r="D57" s="37"/>
      <c r="E57" s="41"/>
    </row>
    <row r="58" spans="2:5" x14ac:dyDescent="0.3">
      <c r="B58" s="26" t="s">
        <v>13</v>
      </c>
      <c r="C58" s="27">
        <v>2139.38</v>
      </c>
      <c r="D58" s="37"/>
      <c r="E58" s="41"/>
    </row>
    <row r="59" spans="2:5" x14ac:dyDescent="0.3">
      <c r="B59" s="26" t="s">
        <v>82</v>
      </c>
      <c r="C59" s="27">
        <v>1947.1</v>
      </c>
      <c r="D59" s="37"/>
      <c r="E59" s="41"/>
    </row>
    <row r="60" spans="2:5" x14ac:dyDescent="0.3">
      <c r="B60" s="26" t="s">
        <v>14</v>
      </c>
      <c r="C60" s="27">
        <v>1865.86</v>
      </c>
      <c r="D60" s="37"/>
      <c r="E60" s="41"/>
    </row>
    <row r="61" spans="2:5" x14ac:dyDescent="0.3">
      <c r="B61" s="26" t="s">
        <v>15</v>
      </c>
      <c r="C61" s="27">
        <v>735.67</v>
      </c>
      <c r="D61" s="37"/>
      <c r="E61" s="41"/>
    </row>
    <row r="62" spans="2:5" x14ac:dyDescent="0.3">
      <c r="B62" s="26" t="s">
        <v>16</v>
      </c>
      <c r="C62" s="27">
        <v>2540.7199999999998</v>
      </c>
      <c r="D62" s="37"/>
      <c r="E62" s="41"/>
    </row>
    <row r="63" spans="2:5" x14ac:dyDescent="0.3">
      <c r="B63" s="26" t="s">
        <v>3</v>
      </c>
      <c r="C63" s="36">
        <v>6215.04</v>
      </c>
      <c r="D63" s="37"/>
      <c r="E63" s="41"/>
    </row>
    <row r="64" spans="2:5" x14ac:dyDescent="0.3">
      <c r="B64" s="26" t="s">
        <v>17</v>
      </c>
      <c r="C64" s="27">
        <v>2491.1799999999998</v>
      </c>
      <c r="D64" s="37"/>
      <c r="E64" s="41"/>
    </row>
    <row r="65" spans="2:5" x14ac:dyDescent="0.3">
      <c r="B65" s="42" t="s">
        <v>83</v>
      </c>
      <c r="C65" s="27">
        <v>2266.9499999999998</v>
      </c>
      <c r="D65" s="37"/>
      <c r="E65" s="41"/>
    </row>
    <row r="66" spans="2:5" x14ac:dyDescent="0.3">
      <c r="B66" s="42" t="s">
        <v>18</v>
      </c>
      <c r="C66" s="27">
        <v>2151.69</v>
      </c>
      <c r="D66" s="37"/>
      <c r="E66" s="41"/>
    </row>
    <row r="67" spans="2:5" x14ac:dyDescent="0.3">
      <c r="B67" s="42" t="s">
        <v>19</v>
      </c>
      <c r="C67" s="36">
        <v>4762.16</v>
      </c>
      <c r="D67" s="37"/>
      <c r="E67" s="41"/>
    </row>
    <row r="68" spans="2:5" x14ac:dyDescent="0.3">
      <c r="B68" s="42" t="s">
        <v>84</v>
      </c>
      <c r="C68" s="27">
        <v>1802.32</v>
      </c>
      <c r="D68" s="37"/>
      <c r="E68" s="41"/>
    </row>
    <row r="69" spans="2:5" x14ac:dyDescent="0.3">
      <c r="B69" s="42" t="s">
        <v>20</v>
      </c>
      <c r="C69" s="27">
        <v>2091.9</v>
      </c>
      <c r="D69" s="37"/>
      <c r="E69" s="41"/>
    </row>
    <row r="70" spans="2:5" x14ac:dyDescent="0.3">
      <c r="B70" s="42" t="s">
        <v>21</v>
      </c>
      <c r="C70" s="27">
        <v>1503.89</v>
      </c>
      <c r="D70" s="37"/>
      <c r="E70" s="41"/>
    </row>
    <row r="71" spans="2:5" x14ac:dyDescent="0.3">
      <c r="B71" s="42" t="s">
        <v>22</v>
      </c>
      <c r="C71" s="27">
        <v>1869.67</v>
      </c>
      <c r="D71" s="37"/>
      <c r="E71" s="41"/>
    </row>
    <row r="72" spans="2:5" x14ac:dyDescent="0.3">
      <c r="B72" s="42" t="s">
        <v>23</v>
      </c>
      <c r="C72" s="27">
        <v>2008.97</v>
      </c>
      <c r="D72" s="37"/>
      <c r="E72" s="41"/>
    </row>
    <row r="73" spans="2:5" x14ac:dyDescent="0.3">
      <c r="B73" s="42" t="s">
        <v>24</v>
      </c>
      <c r="C73" s="27">
        <v>2148.6799999999998</v>
      </c>
      <c r="D73" s="37"/>
      <c r="E73" s="41"/>
    </row>
    <row r="74" spans="2:5" x14ac:dyDescent="0.3">
      <c r="B74" s="42" t="s">
        <v>25</v>
      </c>
      <c r="C74" s="27">
        <v>2294.7199999999998</v>
      </c>
      <c r="D74" s="37"/>
      <c r="E74" s="41"/>
    </row>
    <row r="75" spans="2:5" ht="15" thickBot="1" x14ac:dyDescent="0.35">
      <c r="B75" s="42" t="s">
        <v>85</v>
      </c>
      <c r="C75" s="43">
        <v>2189.71</v>
      </c>
      <c r="D75" s="37"/>
      <c r="E75" s="41"/>
    </row>
    <row r="76" spans="2:5" ht="15" thickBot="1" x14ac:dyDescent="0.35">
      <c r="B76" s="44" t="s">
        <v>86</v>
      </c>
      <c r="C76" s="45">
        <f>SUM(C46:C75)</f>
        <v>73989.850000000006</v>
      </c>
      <c r="D76" s="46"/>
      <c r="E76" s="41"/>
    </row>
    <row r="77" spans="2:5" ht="15" thickBot="1" x14ac:dyDescent="0.35">
      <c r="B77" s="47"/>
      <c r="C77" s="41"/>
      <c r="D77" s="41"/>
      <c r="E77" s="41"/>
    </row>
    <row r="78" spans="2:5" ht="15" thickBot="1" x14ac:dyDescent="0.35">
      <c r="B78" s="38" t="s">
        <v>200</v>
      </c>
      <c r="C78" s="39">
        <v>44531</v>
      </c>
      <c r="D78" s="40"/>
      <c r="E78" s="41"/>
    </row>
    <row r="79" spans="2:5" x14ac:dyDescent="0.3">
      <c r="B79" s="26" t="s">
        <v>5</v>
      </c>
      <c r="C79" s="56">
        <v>1785.38</v>
      </c>
      <c r="D79" s="37"/>
      <c r="E79" s="41"/>
    </row>
    <row r="80" spans="2:5" x14ac:dyDescent="0.3">
      <c r="B80" s="26" t="s">
        <v>4</v>
      </c>
      <c r="C80" s="27">
        <v>2509.1</v>
      </c>
      <c r="D80" s="37"/>
      <c r="E80" s="41"/>
    </row>
    <row r="81" spans="2:5" x14ac:dyDescent="0.3">
      <c r="B81" s="26" t="s">
        <v>6</v>
      </c>
      <c r="C81" s="36">
        <v>3720.07</v>
      </c>
      <c r="D81" s="37"/>
      <c r="E81" s="41"/>
    </row>
    <row r="82" spans="2:5" x14ac:dyDescent="0.3">
      <c r="B82" s="26" t="s">
        <v>7</v>
      </c>
      <c r="C82" s="27">
        <v>2697.97</v>
      </c>
      <c r="D82" s="37"/>
      <c r="E82" s="41"/>
    </row>
    <row r="83" spans="2:5" x14ac:dyDescent="0.3">
      <c r="B83" s="26" t="s">
        <v>8</v>
      </c>
      <c r="C83" s="27">
        <v>1785.28</v>
      </c>
      <c r="D83" s="37"/>
      <c r="E83" s="41"/>
    </row>
    <row r="84" spans="2:5" x14ac:dyDescent="0.3">
      <c r="B84" s="26" t="s">
        <v>80</v>
      </c>
      <c r="C84" s="27">
        <v>2649.78</v>
      </c>
      <c r="D84" s="37"/>
      <c r="E84" s="41"/>
    </row>
    <row r="85" spans="2:5" x14ac:dyDescent="0.3">
      <c r="B85" s="26" t="s">
        <v>9</v>
      </c>
      <c r="C85" s="27">
        <v>4664</v>
      </c>
      <c r="D85" s="37"/>
      <c r="E85" s="41"/>
    </row>
    <row r="86" spans="2:5" x14ac:dyDescent="0.3">
      <c r="B86" s="26" t="s">
        <v>93</v>
      </c>
      <c r="C86" s="36">
        <v>4577.6899999999996</v>
      </c>
      <c r="D86" s="37"/>
      <c r="E86" s="41"/>
    </row>
    <row r="87" spans="2:5" x14ac:dyDescent="0.3">
      <c r="B87" s="26" t="s">
        <v>81</v>
      </c>
      <c r="C87" s="27">
        <v>2625.16</v>
      </c>
      <c r="D87" s="37"/>
      <c r="E87" s="41"/>
    </row>
    <row r="88" spans="2:5" x14ac:dyDescent="0.3">
      <c r="B88" s="26" t="s">
        <v>10</v>
      </c>
      <c r="C88" s="27">
        <v>1793.97</v>
      </c>
      <c r="D88" s="37"/>
      <c r="E88" s="41"/>
    </row>
    <row r="89" spans="2:5" x14ac:dyDescent="0.3">
      <c r="B89" s="26" t="s">
        <v>11</v>
      </c>
      <c r="C89" s="27">
        <v>2420.21</v>
      </c>
      <c r="D89" s="37"/>
      <c r="E89" s="41"/>
    </row>
    <row r="90" spans="2:5" x14ac:dyDescent="0.3">
      <c r="B90" s="26" t="s">
        <v>12</v>
      </c>
      <c r="C90" s="27">
        <v>2060.36</v>
      </c>
      <c r="D90" s="37"/>
      <c r="E90" s="41"/>
    </row>
    <row r="91" spans="2:5" x14ac:dyDescent="0.3">
      <c r="B91" s="26" t="s">
        <v>13</v>
      </c>
      <c r="C91" s="27">
        <v>2236.5700000000002</v>
      </c>
      <c r="D91" s="37"/>
      <c r="E91" s="41"/>
    </row>
    <row r="92" spans="2:5" ht="15" thickBot="1" x14ac:dyDescent="0.35">
      <c r="B92" s="26" t="s">
        <v>82</v>
      </c>
      <c r="C92" s="27">
        <v>917.35</v>
      </c>
      <c r="D92" s="37"/>
      <c r="E92" s="41"/>
    </row>
    <row r="93" spans="2:5" ht="15" thickBot="1" x14ac:dyDescent="0.35">
      <c r="B93" s="44" t="s">
        <v>86</v>
      </c>
      <c r="C93" s="45">
        <f>SUM(C79:C92)</f>
        <v>36442.89</v>
      </c>
      <c r="D93" s="46"/>
      <c r="E93" s="41"/>
    </row>
    <row r="94" spans="2:5" x14ac:dyDescent="0.3">
      <c r="B94" s="47"/>
      <c r="C94" s="41"/>
      <c r="D94" s="41"/>
      <c r="E94" s="41"/>
    </row>
    <row r="95" spans="2:5" x14ac:dyDescent="0.3">
      <c r="B95" s="47"/>
      <c r="C95" s="41"/>
      <c r="D95" s="41"/>
      <c r="E95" s="41"/>
    </row>
    <row r="96" spans="2:5" x14ac:dyDescent="0.3">
      <c r="B96" s="47"/>
      <c r="C96" s="41"/>
      <c r="D96" s="41"/>
      <c r="E96" s="41"/>
    </row>
    <row r="97" spans="1:5" s="48" customFormat="1" x14ac:dyDescent="0.3">
      <c r="A97" s="49" t="s">
        <v>118</v>
      </c>
      <c r="B97" s="50"/>
      <c r="C97" s="50"/>
      <c r="D97" s="2"/>
      <c r="E97" s="32"/>
    </row>
    <row r="98" spans="1:5" s="48" customFormat="1" x14ac:dyDescent="0.3">
      <c r="A98" s="49"/>
      <c r="B98" s="50"/>
      <c r="C98" s="50"/>
      <c r="D98" s="2"/>
      <c r="E98" s="32"/>
    </row>
    <row r="99" spans="1:5" s="48" customFormat="1" x14ac:dyDescent="0.3">
      <c r="A99" s="49"/>
      <c r="B99" s="50"/>
      <c r="C99" s="50"/>
      <c r="D99" s="2"/>
      <c r="E99" s="32"/>
    </row>
    <row r="100" spans="1:5" s="48" customFormat="1" x14ac:dyDescent="0.3">
      <c r="A100" s="49"/>
      <c r="B100" s="50"/>
      <c r="C100" s="50"/>
      <c r="D100" s="2"/>
      <c r="E100" s="32"/>
    </row>
    <row r="101" spans="1:5" s="48" customFormat="1" x14ac:dyDescent="0.3">
      <c r="A101" s="49"/>
      <c r="B101" s="50"/>
      <c r="C101" s="50"/>
      <c r="D101" s="2"/>
      <c r="E101" s="32"/>
    </row>
    <row r="102" spans="1:5" s="48" customFormat="1" x14ac:dyDescent="0.3">
      <c r="A102" s="49"/>
      <c r="B102" s="51" t="s">
        <v>87</v>
      </c>
      <c r="C102" s="52" t="s">
        <v>88</v>
      </c>
      <c r="D102" s="2"/>
      <c r="E102" s="32"/>
    </row>
    <row r="103" spans="1:5" s="48" customFormat="1" x14ac:dyDescent="0.3">
      <c r="A103" s="49"/>
      <c r="B103" s="53" t="s">
        <v>89</v>
      </c>
      <c r="C103" s="54" t="s">
        <v>90</v>
      </c>
      <c r="D103" s="2"/>
      <c r="E103" s="32"/>
    </row>
    <row r="104" spans="1:5" x14ac:dyDescent="0.3">
      <c r="A104" s="55"/>
      <c r="B104" s="53" t="s">
        <v>91</v>
      </c>
      <c r="C104" s="54" t="s">
        <v>92</v>
      </c>
      <c r="D104" s="2"/>
      <c r="E104" s="32"/>
    </row>
    <row r="105" spans="1:5" x14ac:dyDescent="0.3">
      <c r="A105" s="29"/>
      <c r="B105" s="30"/>
      <c r="C105" s="31"/>
      <c r="D105" s="31"/>
      <c r="E105" s="32"/>
    </row>
    <row r="106" spans="1:5" x14ac:dyDescent="0.3">
      <c r="A106" s="29"/>
      <c r="B106" s="30"/>
      <c r="C106" s="31"/>
      <c r="D106" s="31"/>
      <c r="E106" s="32"/>
    </row>
    <row r="107" spans="1:5" x14ac:dyDescent="0.3">
      <c r="A107" s="29"/>
      <c r="B107" s="30"/>
      <c r="C107" s="31"/>
      <c r="D107" s="31"/>
      <c r="E107" s="32"/>
    </row>
    <row r="108" spans="1:5" x14ac:dyDescent="0.3">
      <c r="A108" s="29"/>
      <c r="B108" s="30"/>
      <c r="C108" s="31"/>
      <c r="D108" s="31"/>
      <c r="E108" s="32"/>
    </row>
    <row r="109" spans="1:5" x14ac:dyDescent="0.3">
      <c r="A109" s="29"/>
      <c r="B109" s="30"/>
      <c r="C109" s="31"/>
      <c r="D109" s="31"/>
      <c r="E109" s="32"/>
    </row>
    <row r="110" spans="1:5" x14ac:dyDescent="0.3">
      <c r="A110" s="29"/>
      <c r="B110" s="30"/>
      <c r="C110" s="31"/>
      <c r="D110" s="31"/>
      <c r="E110" s="32"/>
    </row>
    <row r="111" spans="1:5" x14ac:dyDescent="0.3">
      <c r="A111" s="29"/>
      <c r="B111" s="30"/>
      <c r="C111" s="31"/>
      <c r="D111" s="31"/>
      <c r="E111" s="32"/>
    </row>
    <row r="112" spans="1:5" x14ac:dyDescent="0.3">
      <c r="A112" s="29"/>
      <c r="B112" s="30"/>
      <c r="C112" s="31"/>
      <c r="D112" s="31"/>
      <c r="E112" s="32"/>
    </row>
    <row r="113" spans="1:5" x14ac:dyDescent="0.3">
      <c r="A113" s="29"/>
      <c r="B113" s="30"/>
      <c r="C113" s="31"/>
      <c r="D113" s="31"/>
      <c r="E113" s="32"/>
    </row>
    <row r="114" spans="1:5" x14ac:dyDescent="0.3">
      <c r="A114" s="29"/>
      <c r="B114" s="30"/>
      <c r="C114" s="31"/>
      <c r="D114" s="31"/>
      <c r="E114" s="32"/>
    </row>
    <row r="115" spans="1:5" x14ac:dyDescent="0.3">
      <c r="A115" s="29"/>
      <c r="B115" s="30"/>
      <c r="C115" s="31"/>
      <c r="D115" s="31"/>
      <c r="E115" s="32"/>
    </row>
    <row r="116" spans="1:5" x14ac:dyDescent="0.3">
      <c r="A116" s="29"/>
      <c r="B116" s="30"/>
      <c r="C116" s="31"/>
      <c r="D116" s="31"/>
      <c r="E116" s="32"/>
    </row>
    <row r="117" spans="1:5" x14ac:dyDescent="0.3">
      <c r="A117" s="29"/>
      <c r="B117" s="30"/>
      <c r="C117" s="31"/>
      <c r="D117" s="31"/>
      <c r="E117" s="32"/>
    </row>
    <row r="118" spans="1:5" x14ac:dyDescent="0.3">
      <c r="A118" s="29"/>
      <c r="B118" s="30"/>
      <c r="C118" s="31"/>
      <c r="D118" s="31"/>
      <c r="E118" s="32"/>
    </row>
    <row r="119" spans="1:5" x14ac:dyDescent="0.3">
      <c r="A119" s="29"/>
      <c r="B119" s="30"/>
      <c r="C119" s="31"/>
      <c r="D119" s="31"/>
      <c r="E119" s="32"/>
    </row>
    <row r="120" spans="1:5" x14ac:dyDescent="0.3">
      <c r="A120" s="29"/>
      <c r="B120" s="30"/>
      <c r="C120" s="31"/>
      <c r="D120" s="31"/>
      <c r="E120" s="32"/>
    </row>
    <row r="121" spans="1:5" x14ac:dyDescent="0.3">
      <c r="A121" s="29"/>
      <c r="B121" s="30"/>
      <c r="C121" s="31"/>
      <c r="D121" s="31"/>
      <c r="E121" s="32"/>
    </row>
    <row r="122" spans="1:5" x14ac:dyDescent="0.3">
      <c r="A122" s="29"/>
      <c r="B122" s="30"/>
      <c r="C122" s="31"/>
      <c r="D122" s="31"/>
      <c r="E122" s="32"/>
    </row>
    <row r="123" spans="1:5" x14ac:dyDescent="0.3">
      <c r="A123" s="29"/>
      <c r="B123" s="30"/>
      <c r="C123" s="31"/>
      <c r="D123" s="31"/>
      <c r="E123" s="32"/>
    </row>
    <row r="124" spans="1:5" x14ac:dyDescent="0.3">
      <c r="A124" s="29"/>
      <c r="B124" s="30"/>
      <c r="C124" s="31"/>
      <c r="D124" s="31"/>
      <c r="E124" s="32"/>
    </row>
  </sheetData>
  <pageMargins left="0.511811024" right="0.511811024" top="0.78740157499999996" bottom="0.78740157499999996" header="0.31496062000000002" footer="0.31496062000000002"/>
  <pageSetup paperSize="9" scale="81" fitToHeight="0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topLeftCell="A61" workbookViewId="0">
      <selection activeCell="E74" sqref="E74"/>
    </sheetView>
  </sheetViews>
  <sheetFormatPr defaultRowHeight="14.4" x14ac:dyDescent="0.3"/>
  <cols>
    <col min="1" max="1" width="10.6640625" style="2" bestFit="1" customWidth="1"/>
    <col min="2" max="2" width="11" style="1" customWidth="1"/>
    <col min="3" max="3" width="47.6640625" style="2" customWidth="1"/>
    <col min="4" max="4" width="38.44140625" style="2" customWidth="1"/>
    <col min="5" max="5" width="11.33203125" style="3" customWidth="1"/>
    <col min="6" max="6" width="11" style="3" customWidth="1"/>
    <col min="7" max="16384" width="8.88671875" style="2"/>
  </cols>
  <sheetData>
    <row r="1" spans="1:6" x14ac:dyDescent="0.3">
      <c r="B1" s="57"/>
      <c r="C1" s="166" t="s">
        <v>96</v>
      </c>
      <c r="D1" s="166"/>
    </row>
    <row r="2" spans="1:6" x14ac:dyDescent="0.3">
      <c r="B2" s="57"/>
      <c r="C2" s="167" t="s">
        <v>104</v>
      </c>
      <c r="D2" s="167"/>
    </row>
    <row r="3" spans="1:6" x14ac:dyDescent="0.3">
      <c r="B3" s="57"/>
      <c r="C3" s="168" t="s">
        <v>97</v>
      </c>
      <c r="D3" s="168"/>
    </row>
    <row r="4" spans="1:6" ht="26.4" x14ac:dyDescent="0.3">
      <c r="A4" s="58" t="s">
        <v>98</v>
      </c>
      <c r="B4" s="59" t="s">
        <v>99</v>
      </c>
      <c r="C4" s="60" t="s">
        <v>100</v>
      </c>
      <c r="D4" s="61" t="s">
        <v>101</v>
      </c>
      <c r="E4" s="62" t="s">
        <v>102</v>
      </c>
      <c r="F4" s="62" t="s">
        <v>103</v>
      </c>
    </row>
    <row r="5" spans="1:6" x14ac:dyDescent="0.3">
      <c r="A5" s="66">
        <v>44531</v>
      </c>
      <c r="B5" s="67">
        <v>10664</v>
      </c>
      <c r="C5" s="35" t="s">
        <v>0</v>
      </c>
      <c r="D5" s="35" t="s">
        <v>110</v>
      </c>
      <c r="E5" s="36">
        <v>616.79999999999995</v>
      </c>
      <c r="F5" s="36">
        <v>616.79999999999995</v>
      </c>
    </row>
    <row r="6" spans="1:6" x14ac:dyDescent="0.3">
      <c r="A6" s="66">
        <v>44531</v>
      </c>
      <c r="B6" s="67">
        <v>7216</v>
      </c>
      <c r="C6" s="35" t="s">
        <v>1</v>
      </c>
      <c r="D6" s="35" t="s">
        <v>107</v>
      </c>
      <c r="E6" s="36">
        <v>5993.02</v>
      </c>
      <c r="F6" s="36">
        <v>5993.02</v>
      </c>
    </row>
    <row r="7" spans="1:6" x14ac:dyDescent="0.3">
      <c r="A7" s="66">
        <v>44531</v>
      </c>
      <c r="B7" s="67">
        <v>729330</v>
      </c>
      <c r="C7" s="35" t="s">
        <v>28</v>
      </c>
      <c r="D7" s="35" t="s">
        <v>105</v>
      </c>
      <c r="E7" s="36">
        <v>65.900000000000006</v>
      </c>
      <c r="F7" s="36">
        <v>65.900000000000006</v>
      </c>
    </row>
    <row r="8" spans="1:6" x14ac:dyDescent="0.3">
      <c r="A8" s="66">
        <v>44532</v>
      </c>
      <c r="B8" s="67">
        <v>609824</v>
      </c>
      <c r="C8" s="35" t="s">
        <v>2</v>
      </c>
      <c r="D8" s="42" t="s">
        <v>108</v>
      </c>
      <c r="E8" s="36">
        <v>119.2</v>
      </c>
      <c r="F8" s="36">
        <v>119.2</v>
      </c>
    </row>
    <row r="9" spans="1:6" x14ac:dyDescent="0.3">
      <c r="A9" s="66">
        <v>44532</v>
      </c>
      <c r="B9" s="67">
        <v>9307</v>
      </c>
      <c r="C9" s="35" t="s">
        <v>29</v>
      </c>
      <c r="D9" s="35" t="s">
        <v>105</v>
      </c>
      <c r="E9" s="36">
        <v>53.6</v>
      </c>
      <c r="F9" s="36">
        <v>21.62</v>
      </c>
    </row>
    <row r="10" spans="1:6" x14ac:dyDescent="0.3">
      <c r="A10" s="66">
        <v>44533</v>
      </c>
      <c r="B10" s="67">
        <v>412</v>
      </c>
      <c r="C10" s="35" t="s">
        <v>31</v>
      </c>
      <c r="D10" s="35" t="s">
        <v>106</v>
      </c>
      <c r="E10" s="36">
        <v>768.12</v>
      </c>
      <c r="F10" s="36">
        <v>768.12</v>
      </c>
    </row>
    <row r="11" spans="1:6" x14ac:dyDescent="0.3">
      <c r="A11" s="66">
        <v>44533</v>
      </c>
      <c r="B11" s="67">
        <v>5998</v>
      </c>
      <c r="C11" s="35" t="s">
        <v>26</v>
      </c>
      <c r="D11" s="42" t="s">
        <v>108</v>
      </c>
      <c r="E11" s="36">
        <v>106.5</v>
      </c>
      <c r="F11" s="36">
        <v>97.09</v>
      </c>
    </row>
    <row r="12" spans="1:6" x14ac:dyDescent="0.3">
      <c r="A12" s="66">
        <v>44536</v>
      </c>
      <c r="B12" s="67">
        <v>3418</v>
      </c>
      <c r="C12" s="35" t="s">
        <v>30</v>
      </c>
      <c r="D12" s="35" t="s">
        <v>106</v>
      </c>
      <c r="E12" s="36">
        <v>200</v>
      </c>
      <c r="F12" s="36">
        <v>200</v>
      </c>
    </row>
    <row r="13" spans="1:6" x14ac:dyDescent="0.3">
      <c r="A13" s="66">
        <v>44536</v>
      </c>
      <c r="B13" s="67">
        <v>3419</v>
      </c>
      <c r="C13" s="35" t="s">
        <v>30</v>
      </c>
      <c r="D13" s="35" t="s">
        <v>106</v>
      </c>
      <c r="E13" s="36">
        <v>200</v>
      </c>
      <c r="F13" s="36">
        <v>200</v>
      </c>
    </row>
    <row r="14" spans="1:6" x14ac:dyDescent="0.3">
      <c r="A14" s="66">
        <v>44540</v>
      </c>
      <c r="B14" s="67">
        <v>414</v>
      </c>
      <c r="C14" s="35" t="s">
        <v>31</v>
      </c>
      <c r="D14" s="35" t="s">
        <v>106</v>
      </c>
      <c r="E14" s="36">
        <v>792.81</v>
      </c>
      <c r="F14" s="36">
        <v>356.11</v>
      </c>
    </row>
    <row r="15" spans="1:6" x14ac:dyDescent="0.3">
      <c r="A15" s="66">
        <v>44531</v>
      </c>
      <c r="B15" s="67">
        <v>10663</v>
      </c>
      <c r="C15" s="35" t="s">
        <v>0</v>
      </c>
      <c r="D15" s="35" t="s">
        <v>109</v>
      </c>
      <c r="E15" s="36">
        <v>333.2</v>
      </c>
      <c r="F15" s="36">
        <v>333.2</v>
      </c>
    </row>
    <row r="16" spans="1:6" x14ac:dyDescent="0.3">
      <c r="A16" s="66">
        <v>44539</v>
      </c>
      <c r="B16" s="67">
        <v>8443</v>
      </c>
      <c r="C16" s="35" t="s">
        <v>27</v>
      </c>
      <c r="D16" s="35" t="s">
        <v>109</v>
      </c>
      <c r="E16" s="36">
        <v>401.84</v>
      </c>
      <c r="F16" s="36">
        <v>366.8</v>
      </c>
    </row>
    <row r="17" spans="1:6" x14ac:dyDescent="0.3">
      <c r="A17" s="66">
        <v>44545</v>
      </c>
      <c r="B17" s="67"/>
      <c r="C17" s="26" t="s">
        <v>5</v>
      </c>
      <c r="D17" s="35" t="s">
        <v>111</v>
      </c>
      <c r="E17" s="27">
        <v>2016.58</v>
      </c>
      <c r="F17" s="27">
        <v>2016.58</v>
      </c>
    </row>
    <row r="18" spans="1:6" x14ac:dyDescent="0.3">
      <c r="A18" s="66">
        <v>44545</v>
      </c>
      <c r="B18" s="67"/>
      <c r="C18" s="26" t="s">
        <v>4</v>
      </c>
      <c r="D18" s="35" t="s">
        <v>111</v>
      </c>
      <c r="E18" s="27">
        <v>2851.11</v>
      </c>
      <c r="F18" s="27">
        <v>2851.11</v>
      </c>
    </row>
    <row r="19" spans="1:6" x14ac:dyDescent="0.3">
      <c r="A19" s="66">
        <v>44545</v>
      </c>
      <c r="B19" s="67"/>
      <c r="C19" s="26" t="s">
        <v>6</v>
      </c>
      <c r="D19" s="35" t="s">
        <v>111</v>
      </c>
      <c r="E19" s="36">
        <v>3719.94</v>
      </c>
      <c r="F19" s="36">
        <v>3719.94</v>
      </c>
    </row>
    <row r="20" spans="1:6" x14ac:dyDescent="0.3">
      <c r="A20" s="66">
        <v>44545</v>
      </c>
      <c r="B20" s="67"/>
      <c r="C20" s="26" t="s">
        <v>7</v>
      </c>
      <c r="D20" s="35" t="s">
        <v>111</v>
      </c>
      <c r="E20" s="27">
        <v>2530.34</v>
      </c>
      <c r="F20" s="27">
        <v>2530.34</v>
      </c>
    </row>
    <row r="21" spans="1:6" x14ac:dyDescent="0.3">
      <c r="A21" s="66">
        <v>44545</v>
      </c>
      <c r="B21" s="67"/>
      <c r="C21" s="26" t="s">
        <v>8</v>
      </c>
      <c r="D21" s="35" t="s">
        <v>111</v>
      </c>
      <c r="E21" s="27">
        <v>1886.86</v>
      </c>
      <c r="F21" s="27">
        <v>1886.86</v>
      </c>
    </row>
    <row r="22" spans="1:6" x14ac:dyDescent="0.3">
      <c r="A22" s="66">
        <v>44545</v>
      </c>
      <c r="B22" s="67"/>
      <c r="C22" s="26" t="s">
        <v>80</v>
      </c>
      <c r="D22" s="35" t="s">
        <v>111</v>
      </c>
      <c r="E22" s="27">
        <v>2892.52</v>
      </c>
      <c r="F22" s="27">
        <v>2892.52</v>
      </c>
    </row>
    <row r="23" spans="1:6" x14ac:dyDescent="0.3">
      <c r="A23" s="66">
        <v>44545</v>
      </c>
      <c r="B23" s="67"/>
      <c r="C23" s="26" t="s">
        <v>9</v>
      </c>
      <c r="D23" s="35" t="s">
        <v>111</v>
      </c>
      <c r="E23" s="27">
        <v>4161.2</v>
      </c>
      <c r="F23" s="27">
        <v>4161.2</v>
      </c>
    </row>
    <row r="24" spans="1:6" x14ac:dyDescent="0.3">
      <c r="A24" s="66">
        <v>44545</v>
      </c>
      <c r="B24" s="67"/>
      <c r="C24" s="26" t="s">
        <v>93</v>
      </c>
      <c r="D24" s="35" t="s">
        <v>111</v>
      </c>
      <c r="E24" s="36">
        <v>4576.74</v>
      </c>
      <c r="F24" s="36">
        <v>4576.74</v>
      </c>
    </row>
    <row r="25" spans="1:6" x14ac:dyDescent="0.3">
      <c r="A25" s="66">
        <v>44545</v>
      </c>
      <c r="B25" s="67"/>
      <c r="C25" s="26" t="s">
        <v>81</v>
      </c>
      <c r="D25" s="35" t="s">
        <v>111</v>
      </c>
      <c r="E25" s="27">
        <v>2207</v>
      </c>
      <c r="F25" s="27">
        <v>2207</v>
      </c>
    </row>
    <row r="26" spans="1:6" x14ac:dyDescent="0.3">
      <c r="A26" s="66">
        <v>44545</v>
      </c>
      <c r="B26" s="67"/>
      <c r="C26" s="26" t="s">
        <v>10</v>
      </c>
      <c r="D26" s="35" t="s">
        <v>111</v>
      </c>
      <c r="E26" s="27">
        <v>126</v>
      </c>
      <c r="F26" s="27">
        <v>126</v>
      </c>
    </row>
    <row r="27" spans="1:6" x14ac:dyDescent="0.3">
      <c r="A27" s="66">
        <v>44545</v>
      </c>
      <c r="B27" s="67"/>
      <c r="C27" s="26" t="s">
        <v>11</v>
      </c>
      <c r="D27" s="35" t="s">
        <v>111</v>
      </c>
      <c r="E27" s="27">
        <v>2110.8000000000002</v>
      </c>
      <c r="F27" s="27">
        <v>2110.8000000000002</v>
      </c>
    </row>
    <row r="28" spans="1:6" x14ac:dyDescent="0.3">
      <c r="A28" s="66">
        <v>44545</v>
      </c>
      <c r="B28" s="67"/>
      <c r="C28" s="26" t="s">
        <v>12</v>
      </c>
      <c r="D28" s="35" t="s">
        <v>111</v>
      </c>
      <c r="E28" s="27">
        <v>1885.15</v>
      </c>
      <c r="F28" s="27">
        <v>1885.15</v>
      </c>
    </row>
    <row r="29" spans="1:6" x14ac:dyDescent="0.3">
      <c r="A29" s="66">
        <v>44545</v>
      </c>
      <c r="B29" s="67"/>
      <c r="C29" s="26" t="s">
        <v>13</v>
      </c>
      <c r="D29" s="35" t="s">
        <v>111</v>
      </c>
      <c r="E29" s="27">
        <v>2139.38</v>
      </c>
      <c r="F29" s="27">
        <v>2139.38</v>
      </c>
    </row>
    <row r="30" spans="1:6" x14ac:dyDescent="0.3">
      <c r="A30" s="66">
        <v>44545</v>
      </c>
      <c r="B30" s="67"/>
      <c r="C30" s="26" t="s">
        <v>82</v>
      </c>
      <c r="D30" s="35" t="s">
        <v>111</v>
      </c>
      <c r="E30" s="27">
        <v>1947.1</v>
      </c>
      <c r="F30" s="27">
        <v>1947.1</v>
      </c>
    </row>
    <row r="31" spans="1:6" x14ac:dyDescent="0.3">
      <c r="A31" s="66">
        <v>44545</v>
      </c>
      <c r="B31" s="67"/>
      <c r="C31" s="26" t="s">
        <v>14</v>
      </c>
      <c r="D31" s="35" t="s">
        <v>111</v>
      </c>
      <c r="E31" s="27">
        <v>1865.86</v>
      </c>
      <c r="F31" s="27">
        <v>1865.86</v>
      </c>
    </row>
    <row r="32" spans="1:6" x14ac:dyDescent="0.3">
      <c r="A32" s="66">
        <v>44545</v>
      </c>
      <c r="B32" s="67"/>
      <c r="C32" s="26" t="s">
        <v>15</v>
      </c>
      <c r="D32" s="35" t="s">
        <v>111</v>
      </c>
      <c r="E32" s="27">
        <v>735.67</v>
      </c>
      <c r="F32" s="27">
        <v>735.67</v>
      </c>
    </row>
    <row r="33" spans="1:9" x14ac:dyDescent="0.3">
      <c r="A33" s="66">
        <v>44545</v>
      </c>
      <c r="B33" s="67"/>
      <c r="C33" s="26" t="s">
        <v>16</v>
      </c>
      <c r="D33" s="35" t="s">
        <v>111</v>
      </c>
      <c r="E33" s="27">
        <v>2540.7199999999998</v>
      </c>
      <c r="F33" s="27">
        <v>2540.7199999999998</v>
      </c>
    </row>
    <row r="34" spans="1:9" x14ac:dyDescent="0.3">
      <c r="A34" s="66">
        <v>44545</v>
      </c>
      <c r="B34" s="67"/>
      <c r="C34" s="26" t="s">
        <v>3</v>
      </c>
      <c r="D34" s="35" t="s">
        <v>111</v>
      </c>
      <c r="E34" s="36">
        <v>6215.04</v>
      </c>
      <c r="F34" s="36">
        <v>6215.04</v>
      </c>
    </row>
    <row r="35" spans="1:9" x14ac:dyDescent="0.3">
      <c r="A35" s="66">
        <v>44545</v>
      </c>
      <c r="B35" s="67"/>
      <c r="C35" s="26" t="s">
        <v>17</v>
      </c>
      <c r="D35" s="35" t="s">
        <v>111</v>
      </c>
      <c r="E35" s="27">
        <v>2491.1799999999998</v>
      </c>
      <c r="F35" s="27">
        <v>2491.1799999999998</v>
      </c>
    </row>
    <row r="36" spans="1:9" x14ac:dyDescent="0.3">
      <c r="A36" s="66">
        <v>44545</v>
      </c>
      <c r="B36" s="67"/>
      <c r="C36" s="26" t="s">
        <v>83</v>
      </c>
      <c r="D36" s="35" t="s">
        <v>111</v>
      </c>
      <c r="E36" s="27">
        <v>2266.9499999999998</v>
      </c>
      <c r="F36" s="27">
        <v>2266.9499999999998</v>
      </c>
    </row>
    <row r="37" spans="1:9" x14ac:dyDescent="0.3">
      <c r="A37" s="66">
        <v>44545</v>
      </c>
      <c r="B37" s="67"/>
      <c r="C37" s="26" t="s">
        <v>18</v>
      </c>
      <c r="D37" s="35" t="s">
        <v>111</v>
      </c>
      <c r="E37" s="27">
        <v>2151.69</v>
      </c>
      <c r="F37" s="27">
        <v>2151.69</v>
      </c>
    </row>
    <row r="38" spans="1:9" x14ac:dyDescent="0.3">
      <c r="A38" s="66">
        <v>44545</v>
      </c>
      <c r="B38" s="67"/>
      <c r="C38" s="26" t="s">
        <v>19</v>
      </c>
      <c r="D38" s="35" t="s">
        <v>111</v>
      </c>
      <c r="E38" s="36">
        <v>4762.16</v>
      </c>
      <c r="F38" s="36">
        <v>4762.16</v>
      </c>
    </row>
    <row r="39" spans="1:9" x14ac:dyDescent="0.3">
      <c r="A39" s="66">
        <v>44545</v>
      </c>
      <c r="B39" s="67"/>
      <c r="C39" s="26" t="s">
        <v>84</v>
      </c>
      <c r="D39" s="35" t="s">
        <v>111</v>
      </c>
      <c r="E39" s="27">
        <v>1802.32</v>
      </c>
      <c r="F39" s="27">
        <v>1802.32</v>
      </c>
    </row>
    <row r="40" spans="1:9" x14ac:dyDescent="0.3">
      <c r="A40" s="66">
        <v>44545</v>
      </c>
      <c r="B40" s="67"/>
      <c r="C40" s="42" t="s">
        <v>20</v>
      </c>
      <c r="D40" s="35" t="s">
        <v>111</v>
      </c>
      <c r="E40" s="27">
        <v>2091.9</v>
      </c>
      <c r="F40" s="27">
        <v>2091.9</v>
      </c>
    </row>
    <row r="41" spans="1:9" x14ac:dyDescent="0.3">
      <c r="A41" s="66">
        <v>44545</v>
      </c>
      <c r="B41" s="67"/>
      <c r="C41" s="42" t="s">
        <v>21</v>
      </c>
      <c r="D41" s="35" t="s">
        <v>111</v>
      </c>
      <c r="E41" s="27">
        <v>1503.89</v>
      </c>
      <c r="F41" s="27">
        <v>1503.89</v>
      </c>
    </row>
    <row r="42" spans="1:9" x14ac:dyDescent="0.3">
      <c r="A42" s="66">
        <v>44545</v>
      </c>
      <c r="B42" s="67"/>
      <c r="C42" s="42" t="s">
        <v>22</v>
      </c>
      <c r="D42" s="35" t="s">
        <v>111</v>
      </c>
      <c r="E42" s="27">
        <v>1869.67</v>
      </c>
      <c r="F42" s="27">
        <v>1869.67</v>
      </c>
    </row>
    <row r="43" spans="1:9" x14ac:dyDescent="0.3">
      <c r="A43" s="66">
        <v>44545</v>
      </c>
      <c r="B43" s="67"/>
      <c r="C43" s="42" t="s">
        <v>23</v>
      </c>
      <c r="D43" s="35" t="s">
        <v>111</v>
      </c>
      <c r="E43" s="27">
        <v>2008.97</v>
      </c>
      <c r="F43" s="27">
        <v>2008.97</v>
      </c>
    </row>
    <row r="44" spans="1:9" x14ac:dyDescent="0.3">
      <c r="A44" s="66">
        <v>44545</v>
      </c>
      <c r="B44" s="67"/>
      <c r="C44" s="42" t="s">
        <v>24</v>
      </c>
      <c r="D44" s="35" t="s">
        <v>111</v>
      </c>
      <c r="E44" s="27">
        <v>2148.6799999999998</v>
      </c>
      <c r="F44" s="27">
        <v>2148.6799999999998</v>
      </c>
    </row>
    <row r="45" spans="1:9" x14ac:dyDescent="0.3">
      <c r="A45" s="66">
        <v>44545</v>
      </c>
      <c r="B45" s="67"/>
      <c r="C45" s="42" t="s">
        <v>25</v>
      </c>
      <c r="D45" s="35" t="s">
        <v>111</v>
      </c>
      <c r="E45" s="27">
        <v>2294.7199999999998</v>
      </c>
      <c r="F45" s="27">
        <v>2294.7199999999998</v>
      </c>
    </row>
    <row r="46" spans="1:9" x14ac:dyDescent="0.3">
      <c r="A46" s="66">
        <v>44545</v>
      </c>
      <c r="B46" s="67"/>
      <c r="C46" s="42" t="s">
        <v>85</v>
      </c>
      <c r="D46" s="35" t="s">
        <v>111</v>
      </c>
      <c r="E46" s="27">
        <v>2189.71</v>
      </c>
      <c r="F46" s="27">
        <v>2189.71</v>
      </c>
    </row>
    <row r="47" spans="1:9" x14ac:dyDescent="0.3">
      <c r="A47" s="66">
        <v>44561</v>
      </c>
      <c r="B47" s="67"/>
      <c r="C47" s="26" t="s">
        <v>5</v>
      </c>
      <c r="D47" s="35" t="s">
        <v>201</v>
      </c>
      <c r="E47" s="36">
        <v>1785.38</v>
      </c>
      <c r="F47" s="36">
        <v>1785.38</v>
      </c>
      <c r="G47" s="1"/>
      <c r="I47" s="1"/>
    </row>
    <row r="48" spans="1:9" x14ac:dyDescent="0.3">
      <c r="A48" s="66">
        <v>44561</v>
      </c>
      <c r="B48" s="67"/>
      <c r="C48" s="26" t="s">
        <v>4</v>
      </c>
      <c r="D48" s="35" t="s">
        <v>201</v>
      </c>
      <c r="E48" s="36">
        <v>2509.1</v>
      </c>
      <c r="F48" s="36">
        <v>2509.1</v>
      </c>
      <c r="G48" s="1"/>
      <c r="I48" s="1"/>
    </row>
    <row r="49" spans="1:9" x14ac:dyDescent="0.3">
      <c r="A49" s="66">
        <v>44561</v>
      </c>
      <c r="B49" s="67"/>
      <c r="C49" s="26" t="s">
        <v>6</v>
      </c>
      <c r="D49" s="35" t="s">
        <v>201</v>
      </c>
      <c r="E49" s="36">
        <v>3720.07</v>
      </c>
      <c r="F49" s="36">
        <v>3720.07</v>
      </c>
      <c r="G49" s="1"/>
      <c r="I49" s="1"/>
    </row>
    <row r="50" spans="1:9" x14ac:dyDescent="0.3">
      <c r="A50" s="66">
        <v>44561</v>
      </c>
      <c r="B50" s="67"/>
      <c r="C50" s="26" t="s">
        <v>7</v>
      </c>
      <c r="D50" s="35" t="s">
        <v>201</v>
      </c>
      <c r="E50" s="36">
        <v>2697.97</v>
      </c>
      <c r="F50" s="36">
        <v>2697.97</v>
      </c>
      <c r="G50" s="1"/>
      <c r="I50" s="1"/>
    </row>
    <row r="51" spans="1:9" x14ac:dyDescent="0.3">
      <c r="A51" s="66">
        <v>44561</v>
      </c>
      <c r="B51" s="67"/>
      <c r="C51" s="26" t="s">
        <v>8</v>
      </c>
      <c r="D51" s="35" t="s">
        <v>201</v>
      </c>
      <c r="E51" s="36">
        <v>1785.28</v>
      </c>
      <c r="F51" s="36">
        <v>1785.28</v>
      </c>
      <c r="G51" s="1"/>
      <c r="I51" s="1"/>
    </row>
    <row r="52" spans="1:9" x14ac:dyDescent="0.3">
      <c r="A52" s="66">
        <v>44561</v>
      </c>
      <c r="B52" s="67"/>
      <c r="C52" s="26" t="s">
        <v>80</v>
      </c>
      <c r="D52" s="35" t="s">
        <v>201</v>
      </c>
      <c r="E52" s="36">
        <v>2649.78</v>
      </c>
      <c r="F52" s="36">
        <v>2649.78</v>
      </c>
      <c r="G52" s="1"/>
      <c r="I52" s="1"/>
    </row>
    <row r="53" spans="1:9" x14ac:dyDescent="0.3">
      <c r="A53" s="66">
        <v>44561</v>
      </c>
      <c r="B53" s="67"/>
      <c r="C53" s="26" t="s">
        <v>9</v>
      </c>
      <c r="D53" s="35" t="s">
        <v>201</v>
      </c>
      <c r="E53" s="36">
        <v>4664</v>
      </c>
      <c r="F53" s="36">
        <v>4664</v>
      </c>
      <c r="G53" s="1"/>
      <c r="I53" s="1"/>
    </row>
    <row r="54" spans="1:9" x14ac:dyDescent="0.3">
      <c r="A54" s="66">
        <v>44561</v>
      </c>
      <c r="B54" s="67"/>
      <c r="C54" s="26" t="s">
        <v>93</v>
      </c>
      <c r="D54" s="35" t="s">
        <v>201</v>
      </c>
      <c r="E54" s="36">
        <v>4577.6899999999996</v>
      </c>
      <c r="F54" s="36">
        <v>4577.6899999999996</v>
      </c>
      <c r="G54" s="1"/>
      <c r="I54" s="1"/>
    </row>
    <row r="55" spans="1:9" x14ac:dyDescent="0.3">
      <c r="A55" s="66">
        <v>44561</v>
      </c>
      <c r="B55" s="67"/>
      <c r="C55" s="26" t="s">
        <v>81</v>
      </c>
      <c r="D55" s="35" t="s">
        <v>201</v>
      </c>
      <c r="E55" s="36">
        <v>2625.16</v>
      </c>
      <c r="F55" s="36">
        <v>2625.16</v>
      </c>
      <c r="G55" s="1"/>
      <c r="I55" s="1"/>
    </row>
    <row r="56" spans="1:9" x14ac:dyDescent="0.3">
      <c r="A56" s="66">
        <v>44561</v>
      </c>
      <c r="B56" s="67"/>
      <c r="C56" s="26" t="s">
        <v>10</v>
      </c>
      <c r="D56" s="35" t="s">
        <v>201</v>
      </c>
      <c r="E56" s="36">
        <v>1793.97</v>
      </c>
      <c r="F56" s="36">
        <v>1793.97</v>
      </c>
      <c r="G56" s="1"/>
      <c r="I56" s="1"/>
    </row>
    <row r="57" spans="1:9" x14ac:dyDescent="0.3">
      <c r="A57" s="66">
        <v>44561</v>
      </c>
      <c r="B57" s="67"/>
      <c r="C57" s="26" t="s">
        <v>11</v>
      </c>
      <c r="D57" s="35" t="s">
        <v>201</v>
      </c>
      <c r="E57" s="36">
        <v>2420.21</v>
      </c>
      <c r="F57" s="36">
        <v>2420.21</v>
      </c>
      <c r="G57" s="1"/>
      <c r="I57" s="1"/>
    </row>
    <row r="58" spans="1:9" x14ac:dyDescent="0.3">
      <c r="A58" s="66">
        <v>44561</v>
      </c>
      <c r="B58" s="67"/>
      <c r="C58" s="26" t="s">
        <v>12</v>
      </c>
      <c r="D58" s="35" t="s">
        <v>201</v>
      </c>
      <c r="E58" s="36">
        <v>2060.36</v>
      </c>
      <c r="F58" s="36">
        <v>2060.36</v>
      </c>
      <c r="G58" s="1"/>
      <c r="I58" s="1"/>
    </row>
    <row r="59" spans="1:9" x14ac:dyDescent="0.3">
      <c r="A59" s="66">
        <v>44561</v>
      </c>
      <c r="B59" s="67"/>
      <c r="C59" s="26" t="s">
        <v>13</v>
      </c>
      <c r="D59" s="35" t="s">
        <v>201</v>
      </c>
      <c r="E59" s="36">
        <v>2236.5700000000002</v>
      </c>
      <c r="F59" s="36">
        <v>2236.5700000000002</v>
      </c>
      <c r="G59" s="1"/>
      <c r="I59" s="1"/>
    </row>
    <row r="60" spans="1:9" x14ac:dyDescent="0.3">
      <c r="A60" s="66">
        <v>44561</v>
      </c>
      <c r="B60" s="67"/>
      <c r="C60" s="26" t="s">
        <v>82</v>
      </c>
      <c r="D60" s="35" t="s">
        <v>201</v>
      </c>
      <c r="E60" s="36">
        <v>2049.23</v>
      </c>
      <c r="F60" s="36">
        <v>917.35</v>
      </c>
      <c r="G60" s="1"/>
      <c r="I60" s="1"/>
    </row>
    <row r="61" spans="1:9" x14ac:dyDescent="0.3">
      <c r="A61" s="66"/>
      <c r="B61" s="67"/>
      <c r="C61" s="35"/>
      <c r="D61" s="35"/>
      <c r="E61" s="36">
        <f>SUM(E5:E60)</f>
        <v>121215.61000000004</v>
      </c>
      <c r="F61" s="36">
        <f>SUM(F5:F60)</f>
        <v>119570.60000000005</v>
      </c>
    </row>
    <row r="62" spans="1:9" x14ac:dyDescent="0.3">
      <c r="A62" s="71" t="s">
        <v>112</v>
      </c>
      <c r="B62" s="72"/>
      <c r="C62" s="48"/>
      <c r="D62" s="73">
        <f>COUNT(A5:A60)</f>
        <v>56</v>
      </c>
    </row>
    <row r="63" spans="1:9" x14ac:dyDescent="0.3">
      <c r="A63" s="74" t="s">
        <v>113</v>
      </c>
      <c r="B63" s="72"/>
      <c r="C63" s="48"/>
      <c r="D63" s="75">
        <f>E61</f>
        <v>121215.61000000004</v>
      </c>
    </row>
    <row r="64" spans="1:9" x14ac:dyDescent="0.3">
      <c r="A64" s="74" t="s">
        <v>114</v>
      </c>
      <c r="B64" s="72"/>
      <c r="C64" s="48"/>
      <c r="D64" s="75">
        <f>F61</f>
        <v>119570.60000000005</v>
      </c>
    </row>
    <row r="65" spans="1:6" x14ac:dyDescent="0.3">
      <c r="A65" s="48"/>
      <c r="B65" s="72"/>
      <c r="C65" s="48"/>
      <c r="D65" s="48"/>
    </row>
    <row r="66" spans="1:6" x14ac:dyDescent="0.3">
      <c r="A66" s="76" t="s">
        <v>115</v>
      </c>
      <c r="B66" s="77"/>
      <c r="C66" s="78"/>
      <c r="D66" s="79"/>
      <c r="E66" s="2"/>
      <c r="F66" s="2"/>
    </row>
    <row r="67" spans="1:6" x14ac:dyDescent="0.3">
      <c r="A67" s="76" t="s">
        <v>116</v>
      </c>
      <c r="B67" s="77"/>
      <c r="C67" s="78"/>
      <c r="D67" s="79"/>
      <c r="E67" s="2"/>
      <c r="F67" s="2"/>
    </row>
    <row r="68" spans="1:6" x14ac:dyDescent="0.3">
      <c r="A68" s="76" t="s">
        <v>117</v>
      </c>
      <c r="B68" s="77"/>
      <c r="C68" s="78"/>
      <c r="D68" s="79"/>
      <c r="E68" s="2"/>
      <c r="F68" s="2"/>
    </row>
    <row r="69" spans="1:6" x14ac:dyDescent="0.3">
      <c r="A69" s="76"/>
      <c r="B69" s="77"/>
      <c r="C69" s="78"/>
      <c r="D69" s="79"/>
      <c r="E69" s="2"/>
      <c r="F69" s="2"/>
    </row>
    <row r="70" spans="1:6" x14ac:dyDescent="0.3">
      <c r="A70" s="80" t="s">
        <v>118</v>
      </c>
      <c r="B70" s="81"/>
      <c r="C70" s="50"/>
      <c r="D70" s="50"/>
      <c r="E70" s="2"/>
      <c r="F70" s="2"/>
    </row>
    <row r="71" spans="1:6" x14ac:dyDescent="0.3">
      <c r="A71" s="80"/>
      <c r="B71" s="81"/>
      <c r="C71" s="50"/>
      <c r="D71" s="50"/>
      <c r="E71" s="2"/>
      <c r="F71" s="2"/>
    </row>
    <row r="72" spans="1:6" x14ac:dyDescent="0.3">
      <c r="A72" s="80"/>
      <c r="B72" s="81"/>
      <c r="C72" s="50"/>
      <c r="D72" s="50"/>
      <c r="E72" s="2"/>
      <c r="F72" s="2"/>
    </row>
    <row r="73" spans="1:6" x14ac:dyDescent="0.3">
      <c r="A73" s="80"/>
      <c r="B73" s="81"/>
      <c r="C73" s="50"/>
      <c r="D73" s="50"/>
      <c r="E73" s="2"/>
      <c r="F73" s="2"/>
    </row>
    <row r="74" spans="1:6" x14ac:dyDescent="0.3">
      <c r="A74" s="82"/>
      <c r="B74" s="51" t="s">
        <v>87</v>
      </c>
      <c r="C74" s="83"/>
      <c r="D74" s="52" t="s">
        <v>88</v>
      </c>
      <c r="E74" s="2"/>
      <c r="F74" s="2"/>
    </row>
    <row r="75" spans="1:6" x14ac:dyDescent="0.3">
      <c r="A75" s="50"/>
      <c r="B75" s="53" t="s">
        <v>89</v>
      </c>
      <c r="C75" s="83"/>
      <c r="D75" s="54" t="s">
        <v>90</v>
      </c>
      <c r="E75" s="2"/>
      <c r="F75" s="2"/>
    </row>
    <row r="76" spans="1:6" x14ac:dyDescent="0.3">
      <c r="A76" s="68"/>
      <c r="B76" s="69"/>
      <c r="C76" s="70"/>
      <c r="D76" s="70"/>
      <c r="E76" s="37"/>
      <c r="F76" s="37"/>
    </row>
    <row r="77" spans="1:6" x14ac:dyDescent="0.3">
      <c r="A77" s="68"/>
      <c r="B77" s="69"/>
      <c r="C77" s="70"/>
      <c r="D77" s="70"/>
      <c r="E77" s="37"/>
      <c r="F77" s="37"/>
    </row>
    <row r="78" spans="1:6" x14ac:dyDescent="0.3">
      <c r="A78" s="68"/>
      <c r="B78" s="69"/>
      <c r="C78" s="70"/>
      <c r="D78" s="70"/>
      <c r="E78" s="37"/>
      <c r="F78" s="37"/>
    </row>
    <row r="79" spans="1:6" x14ac:dyDescent="0.3">
      <c r="A79" s="68"/>
      <c r="B79" s="69"/>
      <c r="C79" s="70"/>
      <c r="D79" s="70"/>
      <c r="E79" s="37"/>
      <c r="F79" s="37"/>
    </row>
    <row r="80" spans="1:6" x14ac:dyDescent="0.3">
      <c r="A80" s="68"/>
      <c r="B80" s="69"/>
      <c r="C80" s="70"/>
      <c r="D80" s="70"/>
      <c r="E80" s="37"/>
      <c r="F80" s="37"/>
    </row>
    <row r="81" spans="1:6" x14ac:dyDescent="0.3">
      <c r="A81" s="63"/>
      <c r="B81" s="64"/>
      <c r="C81" s="47"/>
      <c r="D81" s="65"/>
      <c r="E81" s="41"/>
      <c r="F81" s="41"/>
    </row>
    <row r="82" spans="1:6" x14ac:dyDescent="0.3">
      <c r="A82" s="63"/>
      <c r="B82" s="64"/>
      <c r="C82" s="47"/>
      <c r="D82" s="65"/>
      <c r="E82" s="41"/>
      <c r="F82" s="41"/>
    </row>
    <row r="83" spans="1:6" x14ac:dyDescent="0.3">
      <c r="A83" s="63"/>
      <c r="B83" s="64"/>
      <c r="C83" s="47"/>
      <c r="D83" s="65"/>
      <c r="E83" s="41"/>
      <c r="F83" s="41"/>
    </row>
    <row r="84" spans="1:6" x14ac:dyDescent="0.3">
      <c r="A84" s="63"/>
      <c r="B84" s="64"/>
      <c r="C84" s="47"/>
      <c r="D84" s="65"/>
      <c r="E84" s="41"/>
      <c r="F84" s="41"/>
    </row>
    <row r="85" spans="1:6" x14ac:dyDescent="0.3">
      <c r="A85" s="63"/>
      <c r="B85" s="64"/>
      <c r="C85" s="47"/>
      <c r="D85" s="65"/>
      <c r="E85" s="41"/>
      <c r="F85" s="41"/>
    </row>
    <row r="86" spans="1:6" x14ac:dyDescent="0.3">
      <c r="A86" s="63"/>
      <c r="B86" s="64"/>
      <c r="C86" s="47"/>
      <c r="D86" s="65"/>
      <c r="E86" s="41"/>
      <c r="F86" s="41"/>
    </row>
  </sheetData>
  <mergeCells count="3">
    <mergeCell ref="C1:D1"/>
    <mergeCell ref="C2:D2"/>
    <mergeCell ref="C3:D3"/>
  </mergeCells>
  <pageMargins left="0.511811024" right="0.511811024" top="0.78740157499999996" bottom="0.78740157499999996" header="0.31496062000000002" footer="0.31496062000000002"/>
  <pageSetup paperSize="9" scale="61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Anexo 10 Municipal</vt:lpstr>
      <vt:lpstr>Anexo 10 Estadual</vt:lpstr>
      <vt:lpstr>Anexo III</vt:lpstr>
      <vt:lpstr>Anexo II 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 de nazare</dc:creator>
  <cp:lastModifiedBy>casa de nazare</cp:lastModifiedBy>
  <cp:lastPrinted>2022-01-25T14:07:32Z</cp:lastPrinted>
  <dcterms:created xsi:type="dcterms:W3CDTF">2021-12-10T11:28:01Z</dcterms:created>
  <dcterms:modified xsi:type="dcterms:W3CDTF">2022-01-25T14:09:07Z</dcterms:modified>
</cp:coreProperties>
</file>