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8" windowWidth="19140" windowHeight="7356"/>
  </bookViews>
  <sheets>
    <sheet name="Anexo 10 Municipal" sheetId="5" r:id="rId1"/>
    <sheet name="Anexo 10 Estadual" sheetId="4" r:id="rId2"/>
    <sheet name="Anexo III" sheetId="8" r:id="rId3"/>
    <sheet name="Anexo II " sheetId="9" r:id="rId4"/>
  </sheets>
  <calcPr calcId="144525"/>
</workbook>
</file>

<file path=xl/calcChain.xml><?xml version="1.0" encoding="utf-8"?>
<calcChain xmlns="http://schemas.openxmlformats.org/spreadsheetml/2006/main">
  <c r="E68" i="8" l="1"/>
  <c r="E69" i="8" s="1"/>
  <c r="E70" i="8" s="1"/>
  <c r="E71" i="8" s="1"/>
  <c r="D71" i="9"/>
  <c r="F70" i="9"/>
  <c r="D73" i="9" s="1"/>
  <c r="E70" i="9"/>
  <c r="D72" i="9" s="1"/>
  <c r="C99" i="8"/>
  <c r="E15" i="8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59" i="8" s="1"/>
  <c r="E60" i="8" s="1"/>
  <c r="E61" i="8" s="1"/>
  <c r="E62" i="8" s="1"/>
  <c r="E63" i="8" s="1"/>
  <c r="E64" i="8" s="1"/>
  <c r="E65" i="8" s="1"/>
  <c r="E66" i="8" s="1"/>
  <c r="E67" i="8" s="1"/>
  <c r="J83" i="5" l="1"/>
  <c r="E83" i="5"/>
  <c r="C83" i="5"/>
  <c r="G82" i="5"/>
  <c r="I82" i="5" s="1"/>
  <c r="G81" i="5"/>
  <c r="I81" i="5" s="1"/>
  <c r="G80" i="5"/>
  <c r="I80" i="5" s="1"/>
  <c r="G79" i="5"/>
  <c r="I79" i="5" s="1"/>
  <c r="G78" i="5"/>
  <c r="I78" i="5" s="1"/>
  <c r="G77" i="5"/>
  <c r="A75" i="5"/>
  <c r="I39" i="5"/>
  <c r="I41" i="5" s="1"/>
  <c r="H93" i="5" s="1"/>
  <c r="I36" i="5"/>
  <c r="J84" i="4"/>
  <c r="E84" i="4"/>
  <c r="C84" i="4"/>
  <c r="G83" i="4"/>
  <c r="I83" i="4" s="1"/>
  <c r="G82" i="4"/>
  <c r="I82" i="4" s="1"/>
  <c r="G81" i="4"/>
  <c r="I81" i="4" s="1"/>
  <c r="G80" i="4"/>
  <c r="I80" i="4" s="1"/>
  <c r="G79" i="4"/>
  <c r="I79" i="4" s="1"/>
  <c r="G78" i="4"/>
  <c r="I78" i="4" s="1"/>
  <c r="I77" i="4"/>
  <c r="I84" i="4" s="1"/>
  <c r="H95" i="4" s="1"/>
  <c r="G77" i="4"/>
  <c r="G84" i="4" s="1"/>
  <c r="A75" i="4"/>
  <c r="I39" i="4"/>
  <c r="I41" i="4" s="1"/>
  <c r="H94" i="4" s="1"/>
  <c r="I36" i="4"/>
  <c r="G83" i="5" l="1"/>
  <c r="I77" i="5"/>
  <c r="I83" i="5" s="1"/>
  <c r="H94" i="5" s="1"/>
  <c r="H95" i="5" s="1"/>
  <c r="H97" i="5" s="1"/>
  <c r="H96" i="4"/>
  <c r="H98" i="4" s="1"/>
</calcChain>
</file>

<file path=xl/sharedStrings.xml><?xml version="1.0" encoding="utf-8"?>
<sst xmlns="http://schemas.openxmlformats.org/spreadsheetml/2006/main" count="448" uniqueCount="245">
  <si>
    <t>Carrefour Comercio e Ind Ltda</t>
  </si>
  <si>
    <t>J M Siqueira Alves EPP</t>
  </si>
  <si>
    <t>Kleybson Roberto da Silva Lima</t>
  </si>
  <si>
    <t>Simone Alves do Nascimento</t>
  </si>
  <si>
    <t>Luzete da Conceição Nascimento</t>
  </si>
  <si>
    <t>Raquel Ramos da Silva Santos</t>
  </si>
  <si>
    <t>Elenilda Americo dos Santos</t>
  </si>
  <si>
    <t>Juliana Alves de Brito</t>
  </si>
  <si>
    <t>Marina de Souza</t>
  </si>
  <si>
    <t>Marcos Romão Dias</t>
  </si>
  <si>
    <t>Crislene Lucia Bernabé da Silva</t>
  </si>
  <si>
    <t>Reginaldo Rodrigues Ferreira</t>
  </si>
  <si>
    <t>Maria Aparecida da Silva</t>
  </si>
  <si>
    <t>Daniel Coimbra</t>
  </si>
  <si>
    <t>Marcio Luciano de Melo</t>
  </si>
  <si>
    <t>Roseli Augusta Marques Muniz</t>
  </si>
  <si>
    <t>FGTS</t>
  </si>
  <si>
    <t>Nestor de Souza Francisco</t>
  </si>
  <si>
    <t>Jovelina Maria da Conceição Timoteo</t>
  </si>
  <si>
    <t>Sandra Regina Coelho</t>
  </si>
  <si>
    <t>Simone de Paula Souza</t>
  </si>
  <si>
    <t>Elcio da Silva Pimenta</t>
  </si>
  <si>
    <t>Fernanda Franquilim Medeiros</t>
  </si>
  <si>
    <t>Miriam Aparecida Ruy</t>
  </si>
  <si>
    <t>Denise Tealdi</t>
  </si>
  <si>
    <t>Maria do Carmo da Silva Fachini</t>
  </si>
  <si>
    <t>ANEXO III</t>
  </si>
  <si>
    <t>EXERCICIO 2021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</si>
  <si>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</si>
  <si>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</si>
  <si>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</si>
  <si>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</si>
  <si>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</si>
  <si>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</si>
  <si>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</si>
  <si>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</si>
  <si>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SEXTO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</si>
  <si>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</si>
  <si>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</si>
  <si>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</si>
  <si>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</si>
  <si>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</si>
  <si>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</si>
  <si>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</si>
  <si>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</si>
  <si>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</si>
  <si>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</si>
  <si>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vr ref reembolso isenção tarifa</t>
  </si>
  <si>
    <t>J R Martins - ME ref mês 10-2021 nf 11576</t>
  </si>
  <si>
    <t>vr ref tarifa bancaria</t>
  </si>
  <si>
    <t>vr ref reemb tarifa bancaria</t>
  </si>
  <si>
    <t>vr ref estorno reembolso isenção tarifa</t>
  </si>
  <si>
    <t>Centerlar Comercio de Utilidades LTDA ref mês 10-2021 nf 196260</t>
  </si>
  <si>
    <t>APM Lucena Lins Farma EPP ref mês 10-2021 nf 41864</t>
  </si>
  <si>
    <t>Centerlar Comercio de Utilidades LTDA ref mês 10-2021 nf 16152</t>
  </si>
  <si>
    <t>Tenda Atacado LTDA ref mês 10-2021 nf 514061</t>
  </si>
  <si>
    <t>Carrefour Comercio e Ind Ltda ref mês 10-2021 nf 68160</t>
  </si>
  <si>
    <t>Receb Prefeitura ref mês 10-2021 DOC 286492</t>
  </si>
  <si>
    <t>Pizzi e Pizzi Restaurante e Rosticeria Ltda ref mês 10-2021 nf 215460</t>
  </si>
  <si>
    <t xml:space="preserve">FGTS ref mês 09-2021 </t>
  </si>
  <si>
    <t xml:space="preserve">folha ref func. Denise Tealdi mês 09-2021  </t>
  </si>
  <si>
    <t>folha ref func. Fernanda Franquilim Medeiros mês 09-2021</t>
  </si>
  <si>
    <t>folha ref func. Gilberto Angelo Begiato mês 09-2021</t>
  </si>
  <si>
    <t>folha ref func. Maria Aparecida da Silva mês 09-2021</t>
  </si>
  <si>
    <t>folha ref func. MARCOS ROMAO DIAS mês 09-2021</t>
  </si>
  <si>
    <t>folha ref func. Miriam Aparecida Ruy mês 09-2021</t>
  </si>
  <si>
    <t>Flavio Cesar Passos Me ref mês 10-2021 nf 2071</t>
  </si>
  <si>
    <t>Organização Contábil Elite S/S ltda ref mês 09-2021 nf 978</t>
  </si>
  <si>
    <t>HDI Seguros S. A. ref mês 09-2021 nf 4502</t>
  </si>
  <si>
    <t>Infoqplan Soluções Empresariais Ltda - EPP ref mês 10-2021 nf 5949</t>
  </si>
  <si>
    <t>Marli Thomazi Salas - EPP ref mês 10-2021 nf 237</t>
  </si>
  <si>
    <t>Juliano P. da Silva ME ref mês 09-2021 nf 3193</t>
  </si>
  <si>
    <t>J M Siqueira Alves EPP ref mês 10-2021 nf 140969</t>
  </si>
  <si>
    <t>Mercadão Atacadista Coml de Alimentos Ltda ref mês 10-2021 nf 120167</t>
  </si>
  <si>
    <t>Elofarma Comercio de Produtos e Serviços Para Sal ref mês 10-2021 nf 3134</t>
  </si>
  <si>
    <t>Drogaria Costa Ltda ref mês 10-2021 nf 3047</t>
  </si>
  <si>
    <t>São Paulo Transporte S/A ref mês 10-2021 nf 64817237</t>
  </si>
  <si>
    <t>Auto Posto DM Jundiai  Ltda ref mês 10-2021 nf 7083</t>
  </si>
  <si>
    <t>Transurb Transportes  Urbanos de Jundiaí Ltda ref mês 10-2021 nf 1064460</t>
  </si>
  <si>
    <t>Associação Comercial e Empresarial de Jundiai ref mês 10-2021 nf 607346</t>
  </si>
  <si>
    <t>Maria Zuleide Pimentel Loiola ref mês 09-2021 nf 1982</t>
  </si>
  <si>
    <t>FG Asses e Desenv de Projetos Sociais e Culturais Lt ME ef mês 10-2021 nf 1339</t>
  </si>
  <si>
    <t>Auris Espaço Psicoterapeutico Ltda ME ref mês 10-0221 nf 933</t>
  </si>
  <si>
    <t>Connectuse Sistemas Ltda - EPP ref mês 10-2021 nf 23097</t>
  </si>
  <si>
    <t>Roberto Marzochi ME ref mês 10-2021 nf 741678</t>
  </si>
  <si>
    <t>Destro Brasil Distrib Ltda ref mês 10-2021 nf 2909537</t>
  </si>
  <si>
    <t>Destro Brasil Distrib Ltda ref mês 10-2021 nf 290538</t>
  </si>
  <si>
    <t>Metropolitan Life Seguros e Previdência Privada S.A. ref mês 10-2021 nf 69400</t>
  </si>
  <si>
    <t>vr ref reeembolso tarifa bancaria</t>
  </si>
  <si>
    <t>Flavio Cesar Passos Me ref mês 10-2021 nf 2077</t>
  </si>
  <si>
    <t>Pagamento de folha mês 10-2021</t>
  </si>
  <si>
    <t>vr ref  tarifa bancaria</t>
  </si>
  <si>
    <t>Rendimento de Aplicação</t>
  </si>
  <si>
    <t>saldo final</t>
  </si>
  <si>
    <t xml:space="preserve">Relação da transferência citada acima - Folha </t>
  </si>
  <si>
    <t xml:space="preserve">Fabiano de Oliveira Coelho </t>
  </si>
  <si>
    <t>Gilberto Ângelo Begiato</t>
  </si>
  <si>
    <t>Glauco Márcio Virgilio</t>
  </si>
  <si>
    <t>Luciana ALves Jorge Pereira</t>
  </si>
  <si>
    <t>Maria Fátima Faria dos Santos</t>
  </si>
  <si>
    <t>Monica Costa de Oliveira Dias</t>
  </si>
  <si>
    <t>Valeria Aparecida Marquesin Bertolini</t>
  </si>
  <si>
    <t>TOTAL</t>
  </si>
  <si>
    <t>Ana Lucia Manzato Antibero</t>
  </si>
  <si>
    <t>Pedro Luiz Bordin</t>
  </si>
  <si>
    <t>Presidente</t>
  </si>
  <si>
    <t>Tesoureiro</t>
  </si>
  <si>
    <t>RG 15.546.205-2</t>
  </si>
  <si>
    <t>RG 12.138.310-6</t>
  </si>
  <si>
    <t>Jundiaí, 10 de Novembro de 2021.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</si>
  <si>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</si>
  <si>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</si>
  <si>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</si>
  <si>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</si>
  <si>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</si>
  <si>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</si>
  <si>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</si>
  <si>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</si>
  <si>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</si>
  <si>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</si>
  <si>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</si>
  <si>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</si>
  <si>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</si>
  <si>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</si>
  <si>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Estadual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</si>
  <si>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</si>
  <si>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</si>
  <si>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</si>
  <si>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</si>
  <si>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</si>
  <si>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</si>
  <si>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</si>
  <si>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</si>
  <si>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</si>
  <si>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</si>
  <si>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</si>
  <si>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</si>
  <si>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</si>
  <si>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</si>
  <si>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</si>
  <si>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</si>
  <si>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</si>
  <si>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</si>
  <si>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</si>
  <si>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</si>
  <si>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</si>
  <si>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</si>
  <si>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</si>
  <si>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</si>
  <si>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</si>
  <si>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</si>
  <si>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</si>
  <si>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</si>
  <si>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</si>
  <si>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</si>
  <si>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</si>
  <si>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</si>
  <si>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</si>
  <si>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</si>
  <si>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</si>
  <si>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</si>
  <si>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</si>
  <si>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</si>
  <si>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</si>
  <si>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</si>
  <si>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</si>
  <si>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</si>
  <si>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</si>
  <si>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</si>
  <si>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</si>
  <si>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</si>
  <si>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</si>
  <si>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Projeto Capacitação - Aditivo VI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</si>
  <si>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</si>
  <si>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</si>
  <si>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</si>
  <si>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</si>
  <si>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</si>
  <si>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</si>
  <si>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</si>
  <si>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</si>
  <si>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</si>
  <si>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</si>
  <si>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</si>
  <si>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</si>
  <si>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</si>
  <si>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ORIGEM DOS RECURSOS (1): Municipal</t>
  </si>
  <si>
    <t>EXERCÍCIO: Outubro/2021</t>
  </si>
  <si>
    <t>Jundiaí, 10 de novembro de 2021</t>
  </si>
  <si>
    <t>Jundiaí, 10 de Novembro de 2021</t>
  </si>
  <si>
    <t>CONCILIAÇÃO OUTUBRO</t>
  </si>
  <si>
    <t>APM Lucena Lins Farma EPP ref mês 10-2021 nf 44920</t>
  </si>
  <si>
    <t>HDI Seguros S. A.</t>
  </si>
  <si>
    <t>Organização Contábil Elite S/S ltda</t>
  </si>
  <si>
    <t>Auto Posto DM Jundiai  Ltda</t>
  </si>
  <si>
    <t>J R Martins - ME</t>
  </si>
  <si>
    <t>Marli Thomazi Salas - EPP</t>
  </si>
  <si>
    <t>Infoqplan Soluções Empresariais Ltda - EPP</t>
  </si>
  <si>
    <t>Tenda Atacado LTDA</t>
  </si>
  <si>
    <t>Associação Comercial e Empresarial de Jundiai</t>
  </si>
  <si>
    <t>Centerlar Comercio de Utilidades LTDA</t>
  </si>
  <si>
    <t>APM Lucena Lins Farma EPP</t>
  </si>
  <si>
    <t>Drogaria Costa Ltda</t>
  </si>
  <si>
    <t>Mercadão Atacadista Coml de Alimentos Ltda</t>
  </si>
  <si>
    <t>Pizzi e Pizzi Restaurante e Rosticeria Ltda</t>
  </si>
  <si>
    <t>Flavio Cesar Passos Me</t>
  </si>
  <si>
    <t>São Paulo Transporte S/A</t>
  </si>
  <si>
    <t>Transurb Transportes  Urbanos de Jundiaí Ltda</t>
  </si>
  <si>
    <t>Elofarma Comercio de Produtos e Serviços Para Sau</t>
  </si>
  <si>
    <t>Despesas Assistidos / Condução</t>
  </si>
  <si>
    <t>Connectuse Sistemas Ltda - EPP</t>
  </si>
  <si>
    <t>Auris Espaço Psicoterapeutico Ltda ME</t>
  </si>
  <si>
    <t>Metropolitan Life Seguros e Previdência Privada S.A.</t>
  </si>
  <si>
    <t>FG Asses e Desenv de Projetos Sociais e Culturais Lt ME</t>
  </si>
  <si>
    <t>Roberto Marzochi ME</t>
  </si>
  <si>
    <t>Destro Brasil Distrib Ltda</t>
  </si>
  <si>
    <t>Alelo S/A</t>
  </si>
  <si>
    <t>Papel, Plastico Itupeva Ltda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</si>
  <si>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</si>
  <si>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</si>
  <si>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</si>
  <si>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</si>
  <si>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</si>
  <si>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</si>
  <si>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</si>
  <si>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</si>
  <si>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Despesas Assistidos / Alimentação</t>
  </si>
  <si>
    <t>Desp com Assistidos / Saude</t>
  </si>
  <si>
    <t>Despesa com Assistidos Limp/Hig/Descart</t>
  </si>
  <si>
    <t>Despesas Assistidos / Seguro Veículos</t>
  </si>
  <si>
    <t>Projeto Capacitação</t>
  </si>
  <si>
    <t xml:space="preserve">Serviços de Terceiros </t>
  </si>
  <si>
    <t>Despesa com Pessoal</t>
  </si>
  <si>
    <t>Despesas Assistidos / Utensílios</t>
  </si>
  <si>
    <t>Despesas Assistidos / Vestuário</t>
  </si>
  <si>
    <t>Carrefour Comercio e Ind Ltda ref mês 10-2021 nf 69207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</si>
  <si>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</si>
  <si>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</si>
  <si>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</si>
  <si>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</si>
  <si>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</si>
  <si>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</si>
  <si>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mês de outubro de 2021</t>
  </si>
  <si>
    <t>APM Lucena Lins Farma EPP ref mês 10-2021 nf 44951</t>
  </si>
  <si>
    <r>
      <t xml:space="preserve">Alelo S/A ref mês 10-2021 nf </t>
    </r>
    <r>
      <rPr>
        <sz val="11"/>
        <rFont val="Calibri"/>
        <family val="2"/>
        <scheme val="minor"/>
      </rPr>
      <t>277733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</si>
</sst>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/m;@"/>
    <numFmt numFmtId="165" formatCode="[$-416]mmm\-yy;@"/>
    <numFmt numFmtId="166" formatCode="dd/mm/yy;@"/>
    <numFmt numFmtId="167" formatCode="#,##0.00;[Red]#,##0.00"/>
    <numFmt numFmtId="168" formatCode="00000"/>
    <numFmt numFmtId="169" formatCode="#,##0.00_ ;[Red]\-#,##0.00\ 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9"/>
      <name val="Tahoma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Tahoma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color theme="1"/>
      <name val="Tahoma"/>
      <family val="2"/>
    </font>
    <font>
      <sz val="8"/>
      <color indexed="8"/>
      <name val="Tahoma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6" fillId="0" borderId="0"/>
    <xf numFmtId="0" fontId="26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67">
    <xf numFmtId="0" fontId="0" fillId="0" borderId="0" xfId="0"/>
    <xf numFmtId="0" fontId="18" fillId="0" borderId="0" xfId="0" applyFont="1" applyBorder="1" applyAlignment="1"/>
    <xf numFmtId="0" fontId="18" fillId="0" borderId="0" xfId="0" applyFont="1" applyBorder="1" applyAlignment="1">
      <alignment horizontal="centerContinuous" wrapText="1"/>
    </xf>
    <xf numFmtId="4" fontId="18" fillId="0" borderId="0" xfId="0" applyNumberFormat="1" applyFont="1" applyBorder="1" applyAlignment="1">
      <alignment horizontal="centerContinuous"/>
    </xf>
    <xf numFmtId="0" fontId="19" fillId="0" borderId="0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wrapText="1"/>
    </xf>
    <xf numFmtId="4" fontId="20" fillId="0" borderId="11" xfId="0" applyNumberFormat="1" applyFont="1" applyFill="1" applyBorder="1" applyAlignment="1">
      <alignment horizontal="center" vertical="top"/>
    </xf>
    <xf numFmtId="0" fontId="21" fillId="0" borderId="10" xfId="0" applyFont="1" applyFill="1" applyBorder="1"/>
    <xf numFmtId="0" fontId="21" fillId="0" borderId="10" xfId="0" applyFont="1" applyFill="1" applyBorder="1" applyAlignment="1">
      <alignment horizontal="center" vertical="center"/>
    </xf>
    <xf numFmtId="0" fontId="18" fillId="0" borderId="0" xfId="0" quotePrefix="1" applyFont="1" applyBorder="1" applyAlignment="1"/>
    <xf numFmtId="0" fontId="20" fillId="0" borderId="11" xfId="0" applyFont="1" applyFill="1" applyBorder="1" applyAlignment="1">
      <alignment horizontal="center"/>
    </xf>
    <xf numFmtId="14" fontId="21" fillId="0" borderId="1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4" fontId="21" fillId="0" borderId="10" xfId="0" applyNumberFormat="1" applyFont="1" applyFill="1" applyBorder="1"/>
    <xf numFmtId="0" fontId="18" fillId="0" borderId="0" xfId="0" applyFont="1" applyBorder="1" applyAlignment="1">
      <alignment horizontal="right"/>
    </xf>
    <xf numFmtId="4" fontId="21" fillId="0" borderId="10" xfId="0" applyNumberFormat="1" applyFont="1" applyFill="1" applyBorder="1" applyAlignment="1"/>
    <xf numFmtId="4" fontId="21" fillId="0" borderId="0" xfId="0" applyNumberFormat="1" applyFont="1" applyFill="1" applyBorder="1"/>
    <xf numFmtId="0" fontId="20" fillId="0" borderId="11" xfId="0" applyFont="1" applyFill="1" applyBorder="1" applyAlignment="1">
      <alignment horizontal="center" vertical="top"/>
    </xf>
    <xf numFmtId="0" fontId="18" fillId="0" borderId="10" xfId="0" applyFont="1" applyFill="1" applyBorder="1" applyAlignment="1">
      <alignment horizontal="centerContinuous" vertical="top" wrapText="1"/>
    </xf>
    <xf numFmtId="4" fontId="0" fillId="0" borderId="10" xfId="0" applyNumberFormat="1" applyBorder="1"/>
    <xf numFmtId="0" fontId="18" fillId="0" borderId="0" xfId="0" applyFont="1" applyBorder="1" applyAlignment="1">
      <alignment horizontal="centerContinuous"/>
    </xf>
    <xf numFmtId="0" fontId="21" fillId="0" borderId="0" xfId="0" applyFont="1" applyFill="1" applyBorder="1"/>
    <xf numFmtId="4" fontId="0" fillId="0" borderId="0" xfId="0" applyNumberFormat="1" applyBorder="1"/>
    <xf numFmtId="0" fontId="19" fillId="0" borderId="0" xfId="0" applyFont="1" applyBorder="1" applyAlignment="1">
      <alignment horizontal="right"/>
    </xf>
    <xf numFmtId="0" fontId="18" fillId="0" borderId="10" xfId="0" applyFont="1" applyFill="1" applyBorder="1" applyAlignment="1">
      <alignment horizontal="centerContinuous" wrapText="1"/>
    </xf>
    <xf numFmtId="0" fontId="0" fillId="0" borderId="10" xfId="0" applyBorder="1"/>
    <xf numFmtId="4" fontId="18" fillId="0" borderId="10" xfId="0" applyNumberFormat="1" applyFont="1" applyFill="1" applyBorder="1" applyAlignment="1">
      <alignment horizontal="right" vertical="top" wrapText="1"/>
    </xf>
    <xf numFmtId="0" fontId="18" fillId="0" borderId="0" xfId="0" applyFont="1" applyBorder="1" applyAlignment="1">
      <alignment wrapText="1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Border="1"/>
    <xf numFmtId="4" fontId="21" fillId="0" borderId="0" xfId="0" applyNumberFormat="1" applyFont="1" applyFill="1" applyBorder="1" applyAlignment="1"/>
    <xf numFmtId="4" fontId="19" fillId="0" borderId="0" xfId="0" applyNumberFormat="1" applyFont="1" applyBorder="1"/>
    <xf numFmtId="14" fontId="0" fillId="0" borderId="10" xfId="0" applyNumberFormat="1" applyBorder="1" applyAlignment="1">
      <alignment horizontal="center" vertical="center"/>
    </xf>
    <xf numFmtId="0" fontId="18" fillId="0" borderId="10" xfId="0" applyFont="1" applyFill="1" applyBorder="1" applyAlignment="1">
      <alignment horizontal="right" vertical="top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left"/>
    </xf>
    <xf numFmtId="4" fontId="25" fillId="0" borderId="0" xfId="42" applyNumberFormat="1" applyFont="1" applyFill="1" applyBorder="1" applyAlignment="1">
      <alignment horizontal="center" vertical="center" wrapText="1"/>
    </xf>
    <xf numFmtId="4" fontId="22" fillId="0" borderId="0" xfId="42" applyNumberFormat="1" applyFont="1" applyFill="1" applyBorder="1" applyAlignment="1">
      <alignment horizontal="center" vertical="center" wrapText="1"/>
    </xf>
    <xf numFmtId="0" fontId="0" fillId="0" borderId="10" xfId="0" applyBorder="1" applyAlignment="1"/>
    <xf numFmtId="0" fontId="16" fillId="0" borderId="12" xfId="0" applyFont="1" applyFill="1" applyBorder="1"/>
    <xf numFmtId="4" fontId="0" fillId="0" borderId="12" xfId="0" applyNumberFormat="1" applyFont="1" applyBorder="1"/>
    <xf numFmtId="0" fontId="18" fillId="0" borderId="0" xfId="42" applyFont="1" applyFill="1" applyBorder="1" applyAlignment="1">
      <alignment horizontal="center" vertical="center"/>
    </xf>
    <xf numFmtId="0" fontId="0" fillId="0" borderId="0" xfId="0" applyAlignment="1"/>
    <xf numFmtId="166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18" fillId="0" borderId="0" xfId="43" applyFont="1" applyFill="1" applyBorder="1" applyAlignment="1">
      <alignment horizontal="left"/>
    </xf>
    <xf numFmtId="0" fontId="18" fillId="0" borderId="0" xfId="44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0" fontId="19" fillId="0" borderId="0" xfId="44" applyFont="1" applyFill="1" applyBorder="1" applyAlignment="1">
      <alignment horizontal="left"/>
    </xf>
    <xf numFmtId="0" fontId="19" fillId="0" borderId="0" xfId="0" applyFont="1" applyFill="1" applyAlignment="1">
      <alignment vertical="center"/>
    </xf>
    <xf numFmtId="4" fontId="21" fillId="0" borderId="11" xfId="0" applyNumberFormat="1" applyFont="1" applyFill="1" applyBorder="1"/>
    <xf numFmtId="0" fontId="30" fillId="0" borderId="0" xfId="0" applyFont="1"/>
    <xf numFmtId="0" fontId="32" fillId="0" borderId="0" xfId="0" applyFont="1"/>
    <xf numFmtId="0" fontId="32" fillId="0" borderId="0" xfId="0" applyFont="1" applyAlignment="1"/>
    <xf numFmtId="167" fontId="32" fillId="0" borderId="0" xfId="0" applyNumberFormat="1" applyFont="1" applyAlignment="1"/>
    <xf numFmtId="0" fontId="31" fillId="0" borderId="0" xfId="0" applyFont="1" applyBorder="1" applyAlignment="1">
      <alignment wrapText="1"/>
    </xf>
    <xf numFmtId="0" fontId="26" fillId="0" borderId="0" xfId="0" applyFont="1" applyBorder="1"/>
    <xf numFmtId="0" fontId="37" fillId="0" borderId="16" xfId="0" applyFont="1" applyBorder="1" applyAlignment="1">
      <alignment horizontal="center" wrapText="1"/>
    </xf>
    <xf numFmtId="4" fontId="32" fillId="0" borderId="16" xfId="0" applyNumberFormat="1" applyFont="1" applyBorder="1" applyAlignment="1">
      <alignment horizontal="center"/>
    </xf>
    <xf numFmtId="0" fontId="40" fillId="0" borderId="0" xfId="0" applyFont="1"/>
    <xf numFmtId="0" fontId="34" fillId="0" borderId="0" xfId="0" applyFont="1"/>
    <xf numFmtId="1" fontId="19" fillId="0" borderId="0" xfId="43" applyNumberFormat="1" applyFont="1" applyFill="1" applyBorder="1" applyAlignment="1">
      <alignment horizontal="left"/>
    </xf>
    <xf numFmtId="4" fontId="0" fillId="0" borderId="0" xfId="0" applyNumberFormat="1" applyFill="1" applyBorder="1"/>
    <xf numFmtId="0" fontId="23" fillId="0" borderId="26" xfId="0" applyFont="1" applyFill="1" applyBorder="1"/>
    <xf numFmtId="165" fontId="24" fillId="0" borderId="12" xfId="0" applyNumberFormat="1" applyFont="1" applyFill="1" applyBorder="1" applyAlignment="1">
      <alignment horizontal="right" wrapText="1"/>
    </xf>
    <xf numFmtId="1" fontId="0" fillId="0" borderId="0" xfId="0" applyNumberFormat="1" applyAlignment="1">
      <alignment horizontal="right"/>
    </xf>
    <xf numFmtId="164" fontId="18" fillId="0" borderId="10" xfId="42" applyNumberFormat="1" applyFont="1" applyFill="1" applyBorder="1" applyAlignment="1">
      <alignment horizontal="center" vertical="center" wrapText="1"/>
    </xf>
    <xf numFmtId="1" fontId="18" fillId="0" borderId="10" xfId="42" applyNumberFormat="1" applyFont="1" applyFill="1" applyBorder="1" applyAlignment="1">
      <alignment horizontal="center" vertical="center" wrapText="1"/>
    </xf>
    <xf numFmtId="0" fontId="18" fillId="0" borderId="10" xfId="42" applyFont="1" applyFill="1" applyBorder="1" applyAlignment="1">
      <alignment horizontal="center" vertical="center"/>
    </xf>
    <xf numFmtId="0" fontId="18" fillId="0" borderId="10" xfId="42" applyFont="1" applyFill="1" applyBorder="1" applyAlignment="1">
      <alignment horizontal="center" vertical="center" wrapText="1"/>
    </xf>
    <xf numFmtId="4" fontId="22" fillId="0" borderId="10" xfId="42" applyNumberFormat="1" applyFont="1" applyFill="1" applyBorder="1" applyAlignment="1">
      <alignment horizontal="center" vertical="center" wrapText="1"/>
    </xf>
    <xf numFmtId="14" fontId="0" fillId="0" borderId="10" xfId="0" applyNumberFormat="1" applyBorder="1"/>
    <xf numFmtId="0" fontId="0" fillId="0" borderId="10" xfId="0" applyBorder="1" applyAlignment="1">
      <alignment horizontal="left"/>
    </xf>
    <xf numFmtId="14" fontId="0" fillId="0" borderId="0" xfId="0" applyNumberFormat="1" applyBorder="1"/>
    <xf numFmtId="0" fontId="0" fillId="0" borderId="0" xfId="0" applyBorder="1" applyAlignment="1">
      <alignment horizontal="left"/>
    </xf>
    <xf numFmtId="166" fontId="22" fillId="0" borderId="0" xfId="42" applyNumberFormat="1" applyFont="1" applyFill="1" applyBorder="1"/>
    <xf numFmtId="0" fontId="0" fillId="0" borderId="0" xfId="0" applyAlignment="1">
      <alignment horizontal="right"/>
    </xf>
    <xf numFmtId="0" fontId="22" fillId="0" borderId="0" xfId="44" applyNumberFormat="1" applyFont="1" applyFill="1" applyBorder="1"/>
    <xf numFmtId="166" fontId="22" fillId="0" borderId="0" xfId="42" applyNumberFormat="1" applyFont="1" applyFill="1"/>
    <xf numFmtId="4" fontId="43" fillId="0" borderId="0" xfId="0" applyNumberFormat="1" applyFont="1"/>
    <xf numFmtId="166" fontId="25" fillId="0" borderId="0" xfId="42" applyNumberFormat="1" applyFont="1" applyFill="1"/>
    <xf numFmtId="1" fontId="25" fillId="0" borderId="0" xfId="42" applyNumberFormat="1" applyFont="1" applyFill="1" applyAlignment="1">
      <alignment horizontal="right"/>
    </xf>
    <xf numFmtId="0" fontId="25" fillId="0" borderId="0" xfId="42" applyFont="1" applyFill="1" applyAlignment="1"/>
    <xf numFmtId="0" fontId="25" fillId="0" borderId="0" xfId="42" applyFont="1" applyFill="1"/>
    <xf numFmtId="166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44" fillId="0" borderId="0" xfId="0" applyFont="1" applyFill="1"/>
    <xf numFmtId="0" fontId="45" fillId="0" borderId="10" xfId="0" applyFont="1" applyBorder="1" applyAlignment="1">
      <alignment horizontal="left"/>
    </xf>
    <xf numFmtId="0" fontId="31" fillId="0" borderId="20" xfId="0" applyFont="1" applyBorder="1" applyAlignment="1">
      <alignment wrapText="1"/>
    </xf>
    <xf numFmtId="0" fontId="26" fillId="0" borderId="21" xfId="0" applyFont="1" applyBorder="1"/>
    <xf numFmtId="0" fontId="26" fillId="0" borderId="22" xfId="0" applyFont="1" applyBorder="1"/>
    <xf numFmtId="0" fontId="26" fillId="0" borderId="23" xfId="0" applyFont="1" applyBorder="1"/>
    <xf numFmtId="0" fontId="26" fillId="0" borderId="24" xfId="0" applyFont="1" applyBorder="1"/>
    <xf numFmtId="0" fontId="26" fillId="0" borderId="25" xfId="0" applyFont="1" applyBorder="1"/>
    <xf numFmtId="0" fontId="31" fillId="0" borderId="13" xfId="0" applyFont="1" applyBorder="1" applyAlignment="1"/>
    <xf numFmtId="0" fontId="26" fillId="0" borderId="14" xfId="0" applyFont="1" applyBorder="1"/>
    <xf numFmtId="0" fontId="26" fillId="0" borderId="15" xfId="0" applyFont="1" applyBorder="1"/>
    <xf numFmtId="4" fontId="32" fillId="0" borderId="13" xfId="0" applyNumberFormat="1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4" fontId="26" fillId="0" borderId="13" xfId="0" applyNumberFormat="1" applyFont="1" applyBorder="1" applyAlignment="1">
      <alignment horizontal="center"/>
    </xf>
    <xf numFmtId="4" fontId="26" fillId="0" borderId="14" xfId="0" applyNumberFormat="1" applyFont="1" applyBorder="1" applyAlignment="1">
      <alignment horizontal="center"/>
    </xf>
    <xf numFmtId="4" fontId="26" fillId="0" borderId="15" xfId="0" applyNumberFormat="1" applyFont="1" applyBorder="1" applyAlignment="1">
      <alignment horizontal="center"/>
    </xf>
    <xf numFmtId="0" fontId="0" fillId="0" borderId="0" xfId="0" applyFont="1" applyAlignment="1"/>
    <xf numFmtId="0" fontId="37" fillId="0" borderId="13" xfId="0" applyFont="1" applyBorder="1" applyAlignment="1">
      <alignment horizontal="center"/>
    </xf>
    <xf numFmtId="169" fontId="32" fillId="0" borderId="13" xfId="0" applyNumberFormat="1" applyFont="1" applyBorder="1" applyAlignment="1">
      <alignment horizontal="center"/>
    </xf>
    <xf numFmtId="0" fontId="31" fillId="0" borderId="0" xfId="0" applyFont="1" applyAlignment="1"/>
    <xf numFmtId="0" fontId="3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0" fillId="0" borderId="10" xfId="0" applyFont="1" applyBorder="1" applyAlignment="1">
      <alignment horizontal="left"/>
    </xf>
    <xf numFmtId="4" fontId="26" fillId="0" borderId="17" xfId="0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0" fontId="30" fillId="0" borderId="10" xfId="0" applyFont="1" applyFill="1" applyBorder="1" applyAlignment="1">
      <alignment horizontal="left"/>
    </xf>
    <xf numFmtId="0" fontId="30" fillId="0" borderId="18" xfId="0" applyFont="1" applyFill="1" applyBorder="1" applyAlignment="1">
      <alignment horizontal="left"/>
    </xf>
    <xf numFmtId="0" fontId="30" fillId="0" borderId="19" xfId="0" applyFont="1" applyFill="1" applyBorder="1" applyAlignment="1">
      <alignment horizontal="left"/>
    </xf>
    <xf numFmtId="0" fontId="37" fillId="0" borderId="13" xfId="0" applyFont="1" applyBorder="1" applyAlignment="1"/>
    <xf numFmtId="0" fontId="37" fillId="0" borderId="13" xfId="0" applyFont="1" applyBorder="1" applyAlignment="1">
      <alignment horizontal="center" wrapText="1"/>
    </xf>
    <xf numFmtId="0" fontId="37" fillId="0" borderId="13" xfId="0" applyFont="1" applyBorder="1" applyAlignment="1">
      <alignment horizontal="center" vertical="center" wrapText="1"/>
    </xf>
    <xf numFmtId="0" fontId="26" fillId="0" borderId="15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45" applyAlignment="1" applyProtection="1">
      <alignment horizontal="center" vertical="center"/>
    </xf>
    <xf numFmtId="0" fontId="31" fillId="0" borderId="0" xfId="0" applyFont="1" applyAlignment="1">
      <alignment horizontal="center"/>
    </xf>
    <xf numFmtId="0" fontId="31" fillId="0" borderId="13" xfId="0" applyFont="1" applyBorder="1" applyAlignment="1">
      <alignment vertical="center" wrapText="1"/>
    </xf>
    <xf numFmtId="0" fontId="26" fillId="0" borderId="14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37" fillId="0" borderId="13" xfId="0" applyFont="1" applyBorder="1" applyAlignment="1">
      <alignment horizontal="right"/>
    </xf>
    <xf numFmtId="0" fontId="38" fillId="0" borderId="13" xfId="0" applyFont="1" applyBorder="1"/>
    <xf numFmtId="4" fontId="38" fillId="0" borderId="13" xfId="0" applyNumberFormat="1" applyFont="1" applyBorder="1"/>
    <xf numFmtId="4" fontId="26" fillId="0" borderId="15" xfId="0" applyNumberFormat="1" applyFont="1" applyBorder="1"/>
    <xf numFmtId="4" fontId="39" fillId="0" borderId="13" xfId="0" applyNumberFormat="1" applyFont="1" applyBorder="1" applyAlignment="1"/>
    <xf numFmtId="0" fontId="26" fillId="0" borderId="14" xfId="0" applyFont="1" applyBorder="1" applyAlignment="1">
      <alignment horizontal="right"/>
    </xf>
    <xf numFmtId="0" fontId="26" fillId="0" borderId="15" xfId="0" applyFont="1" applyBorder="1" applyAlignment="1">
      <alignment horizontal="right"/>
    </xf>
    <xf numFmtId="0" fontId="26" fillId="0" borderId="13" xfId="0" applyFont="1" applyBorder="1"/>
    <xf numFmtId="4" fontId="26" fillId="0" borderId="13" xfId="0" applyNumberFormat="1" applyFont="1" applyBorder="1"/>
    <xf numFmtId="14" fontId="26" fillId="0" borderId="13" xfId="0" quotePrefix="1" applyNumberFormat="1" applyFont="1" applyBorder="1" applyAlignment="1">
      <alignment horizontal="center"/>
    </xf>
    <xf numFmtId="14" fontId="26" fillId="0" borderId="13" xfId="0" applyNumberFormat="1" applyFont="1" applyBorder="1" applyAlignment="1">
      <alignment horizontal="center"/>
    </xf>
    <xf numFmtId="168" fontId="26" fillId="0" borderId="13" xfId="0" applyNumberFormat="1" applyFont="1" applyBorder="1" applyAlignment="1">
      <alignment horizontal="center"/>
    </xf>
    <xf numFmtId="168" fontId="26" fillId="0" borderId="15" xfId="0" applyNumberFormat="1" applyFont="1" applyBorder="1" applyAlignment="1">
      <alignment horizontal="center"/>
    </xf>
    <xf numFmtId="14" fontId="26" fillId="0" borderId="15" xfId="0" applyNumberFormat="1" applyFont="1" applyBorder="1" applyAlignment="1">
      <alignment horizontal="center"/>
    </xf>
    <xf numFmtId="0" fontId="37" fillId="0" borderId="13" xfId="0" applyFont="1" applyFill="1" applyBorder="1" applyAlignment="1"/>
    <xf numFmtId="0" fontId="38" fillId="0" borderId="14" xfId="0" applyFont="1" applyFill="1" applyBorder="1"/>
    <xf numFmtId="0" fontId="38" fillId="0" borderId="15" xfId="0" applyFont="1" applyFill="1" applyBorder="1"/>
    <xf numFmtId="14" fontId="26" fillId="0" borderId="13" xfId="0" applyNumberFormat="1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4" fontId="26" fillId="0" borderId="13" xfId="0" applyNumberFormat="1" applyFont="1" applyFill="1" applyBorder="1" applyAlignment="1">
      <alignment horizontal="center"/>
    </xf>
    <xf numFmtId="0" fontId="31" fillId="0" borderId="13" xfId="0" applyFont="1" applyBorder="1" applyAlignment="1">
      <alignment horizontal="center" wrapText="1"/>
    </xf>
    <xf numFmtId="0" fontId="31" fillId="0" borderId="15" xfId="0" applyFont="1" applyBorder="1" applyAlignment="1">
      <alignment horizontal="center" wrapText="1"/>
    </xf>
    <xf numFmtId="14" fontId="26" fillId="0" borderId="15" xfId="0" applyNumberFormat="1" applyFont="1" applyFill="1" applyBorder="1" applyAlignment="1">
      <alignment horizontal="center"/>
    </xf>
    <xf numFmtId="4" fontId="26" fillId="0" borderId="15" xfId="0" applyNumberFormat="1" applyFont="1" applyFill="1" applyBorder="1" applyAlignment="1">
      <alignment horizontal="center"/>
    </xf>
    <xf numFmtId="0" fontId="33" fillId="0" borderId="10" xfId="0" applyFont="1" applyBorder="1" applyAlignment="1"/>
    <xf numFmtId="0" fontId="26" fillId="0" borderId="10" xfId="0" applyFont="1" applyBorder="1"/>
    <xf numFmtId="0" fontId="34" fillId="0" borderId="10" xfId="0" applyFont="1" applyBorder="1" applyAlignment="1">
      <alignment horizontal="left"/>
    </xf>
    <xf numFmtId="0" fontId="35" fillId="0" borderId="10" xfId="0" applyFont="1" applyBorder="1" applyAlignment="1">
      <alignment horizontal="left"/>
    </xf>
    <xf numFmtId="0" fontId="33" fillId="0" borderId="10" xfId="0" applyFont="1" applyBorder="1" applyAlignment="1">
      <alignment wrapText="1"/>
    </xf>
    <xf numFmtId="0" fontId="26" fillId="0" borderId="0" xfId="0" applyFont="1"/>
    <xf numFmtId="0" fontId="36" fillId="0" borderId="13" xfId="0" applyFont="1" applyBorder="1" applyAlignment="1"/>
    <xf numFmtId="0" fontId="33" fillId="0" borderId="10" xfId="0" applyFont="1" applyBorder="1"/>
    <xf numFmtId="0" fontId="41" fillId="0" borderId="0" xfId="42" applyFont="1" applyFill="1" applyAlignment="1">
      <alignment horizontal="center" vertical="center"/>
    </xf>
    <xf numFmtId="17" fontId="42" fillId="0" borderId="0" xfId="42" applyNumberFormat="1" applyFont="1" applyFill="1" applyAlignment="1">
      <alignment horizontal="center"/>
    </xf>
    <xf numFmtId="0" fontId="41" fillId="0" borderId="0" xfId="42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5" builtinId="8"/>
    <cellStyle name="Incorreto" xfId="7" builtinId="27" customBuiltin="1"/>
    <cellStyle name="Moeda_Plan1 2" xfId="44"/>
    <cellStyle name="Neutra" xfId="8" builtinId="28" customBuiltin="1"/>
    <cellStyle name="Normal" xfId="0" builtinId="0"/>
    <cellStyle name="Normal 2" xfId="43"/>
    <cellStyle name="Normal 4" xfId="42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83820</xdr:rowOff>
    </xdr:from>
    <xdr:to>
      <xdr:col>1</xdr:col>
      <xdr:colOff>213359</xdr:colOff>
      <xdr:row>5</xdr:row>
      <xdr:rowOff>53655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83820"/>
          <a:ext cx="937259" cy="922335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</xdr:colOff>
      <xdr:row>64</xdr:row>
      <xdr:rowOff>17145</xdr:rowOff>
    </xdr:from>
    <xdr:to>
      <xdr:col>1</xdr:col>
      <xdr:colOff>80009</xdr:colOff>
      <xdr:row>68</xdr:row>
      <xdr:rowOff>171765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" y="11851005"/>
          <a:ext cx="937259" cy="924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83820</xdr:rowOff>
    </xdr:from>
    <xdr:to>
      <xdr:col>1</xdr:col>
      <xdr:colOff>213359</xdr:colOff>
      <xdr:row>5</xdr:row>
      <xdr:rowOff>53655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83820"/>
          <a:ext cx="937259" cy="922335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</xdr:colOff>
      <xdr:row>64</xdr:row>
      <xdr:rowOff>17145</xdr:rowOff>
    </xdr:from>
    <xdr:to>
      <xdr:col>1</xdr:col>
      <xdr:colOff>80009</xdr:colOff>
      <xdr:row>68</xdr:row>
      <xdr:rowOff>171765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" y="11851005"/>
          <a:ext cx="937259" cy="924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2220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1662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2220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166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502921</xdr:colOff>
      <xdr:row>0</xdr:row>
      <xdr:rowOff>0</xdr:rowOff>
    </xdr:from>
    <xdr:to>
      <xdr:col>1</xdr:col>
      <xdr:colOff>335280</xdr:colOff>
      <xdr:row>3</xdr:row>
      <xdr:rowOff>7407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63879" cy="55604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84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85900" y="149656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84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85900" y="149656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84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85900" y="149656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84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85900" y="149656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84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85900" y="149656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84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85900" y="149656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84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85900" y="149656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84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85900" y="149656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78</xdr:row>
      <xdr:rowOff>0</xdr:rowOff>
    </xdr:from>
    <xdr:to>
      <xdr:col>2</xdr:col>
      <xdr:colOff>0</xdr:colOff>
      <xdr:row>82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85900" y="144170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78</xdr:row>
      <xdr:rowOff>0</xdr:rowOff>
    </xdr:from>
    <xdr:to>
      <xdr:col>2</xdr:col>
      <xdr:colOff>0</xdr:colOff>
      <xdr:row>82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85900" y="144170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78</xdr:row>
      <xdr:rowOff>0</xdr:rowOff>
    </xdr:from>
    <xdr:to>
      <xdr:col>2</xdr:col>
      <xdr:colOff>0</xdr:colOff>
      <xdr:row>82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85900" y="144170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78</xdr:row>
      <xdr:rowOff>0</xdr:rowOff>
    </xdr:from>
    <xdr:to>
      <xdr:col>2</xdr:col>
      <xdr:colOff>0</xdr:colOff>
      <xdr:row>82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85900" y="144170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84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85900" y="149656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84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85900" y="149656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84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85900" y="149656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84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85900" y="149656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84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85900" y="149656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84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85900" y="149656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84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85900" y="149656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84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85900" y="149656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78</xdr:row>
      <xdr:rowOff>0</xdr:rowOff>
    </xdr:from>
    <xdr:to>
      <xdr:col>2</xdr:col>
      <xdr:colOff>0</xdr:colOff>
      <xdr:row>82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85900" y="144170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78</xdr:row>
      <xdr:rowOff>0</xdr:rowOff>
    </xdr:from>
    <xdr:to>
      <xdr:col>2</xdr:col>
      <xdr:colOff>0</xdr:colOff>
      <xdr:row>82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85900" y="144170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78</xdr:row>
      <xdr:rowOff>0</xdr:rowOff>
    </xdr:from>
    <xdr:to>
      <xdr:col>2</xdr:col>
      <xdr:colOff>0</xdr:colOff>
      <xdr:row>82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85900" y="144170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78</xdr:row>
      <xdr:rowOff>0</xdr:rowOff>
    </xdr:from>
    <xdr:to>
      <xdr:col>2</xdr:col>
      <xdr:colOff>0</xdr:colOff>
      <xdr:row>82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85900" y="144170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9"/>
  <sheetViews>
    <sheetView tabSelected="1" topLeftCell="A103" workbookViewId="0">
      <selection activeCell="C118" sqref="C118"/>
    </sheetView>
  </sheetViews>
  <sheetFormatPr defaultColWidth="9.109375" defaultRowHeight="14.4" x14ac:dyDescent="0.3"/>
  <cols>
    <col min="1" max="2" width="13.6640625" style="36" customWidth="1"/>
    <col min="3" max="3" width="9.6640625" style="36" customWidth="1"/>
    <col min="4" max="4" width="11.6640625" style="36" customWidth="1"/>
    <col min="5" max="8" width="9.6640625" style="36" customWidth="1"/>
    <col min="9" max="10" width="15.6640625" style="36" customWidth="1"/>
    <col min="11" max="13" width="9.109375" style="36"/>
    <col min="14" max="14" width="10.109375" style="36" bestFit="1" customWidth="1"/>
    <col min="15" max="16384" width="9.109375" style="36"/>
  </cols>
  <sheetData>
    <row r="1" spans="1:10" ht="15.6" x14ac:dyDescent="0.3">
      <c r="A1" s="130" t="s">
        <v>110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15" x14ac:dyDescent="0.3">
      <c r="A2" s="125" t="s">
        <v>111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ht="15" x14ac:dyDescent="0.3">
      <c r="A3" s="125" t="s">
        <v>112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ht="15" x14ac:dyDescent="0.3">
      <c r="A4" s="125" t="s">
        <v>113</v>
      </c>
      <c r="B4" s="125"/>
      <c r="C4" s="125"/>
      <c r="D4" s="125"/>
      <c r="E4" s="125"/>
      <c r="F4" s="125"/>
      <c r="G4" s="125"/>
      <c r="H4" s="125"/>
      <c r="I4" s="125"/>
      <c r="J4" s="125"/>
    </row>
    <row r="5" spans="1:10" x14ac:dyDescent="0.3">
      <c r="A5" s="126" t="s">
        <v>114</v>
      </c>
      <c r="B5" s="126"/>
      <c r="C5" s="126"/>
      <c r="D5" s="126"/>
      <c r="E5" s="126"/>
      <c r="F5" s="126"/>
      <c r="G5" s="126"/>
      <c r="H5" s="126"/>
      <c r="I5" s="126"/>
      <c r="J5" s="126"/>
    </row>
    <row r="6" spans="1:10" x14ac:dyDescent="0.3">
      <c r="A6" s="55"/>
      <c r="B6" s="55"/>
      <c r="C6" s="55"/>
      <c r="D6" s="55"/>
      <c r="E6" s="55"/>
      <c r="F6" s="55"/>
      <c r="G6" s="55"/>
      <c r="H6" s="55"/>
      <c r="I6" s="55"/>
      <c r="J6" s="55"/>
    </row>
    <row r="7" spans="1:10" x14ac:dyDescent="0.3">
      <c r="A7" s="127" t="s">
        <v>115</v>
      </c>
      <c r="B7" s="108"/>
      <c r="C7" s="108"/>
      <c r="D7" s="108"/>
      <c r="E7" s="108"/>
      <c r="F7" s="108"/>
      <c r="G7" s="108"/>
      <c r="H7" s="108"/>
      <c r="I7" s="108"/>
      <c r="J7" s="108"/>
    </row>
    <row r="8" spans="1:10" x14ac:dyDescent="0.3">
      <c r="A8" s="127" t="s">
        <v>116</v>
      </c>
      <c r="B8" s="108"/>
      <c r="C8" s="108"/>
      <c r="D8" s="108"/>
      <c r="E8" s="108"/>
      <c r="F8" s="108"/>
      <c r="G8" s="108"/>
      <c r="H8" s="108"/>
      <c r="I8" s="108"/>
      <c r="J8" s="108"/>
    </row>
    <row r="9" spans="1:10" x14ac:dyDescent="0.3">
      <c r="A9" s="56"/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3">
      <c r="A10" s="163" t="s">
        <v>117</v>
      </c>
      <c r="B10" s="157"/>
      <c r="C10" s="157"/>
      <c r="D10" s="157"/>
      <c r="E10" s="157"/>
      <c r="F10" s="157"/>
      <c r="G10" s="157"/>
      <c r="H10" s="157"/>
      <c r="I10" s="157"/>
      <c r="J10" s="157"/>
    </row>
    <row r="11" spans="1:10" x14ac:dyDescent="0.3">
      <c r="A11" s="156" t="s">
        <v>118</v>
      </c>
      <c r="B11" s="157"/>
      <c r="C11" s="157"/>
      <c r="D11" s="157"/>
      <c r="E11" s="157"/>
      <c r="F11" s="157"/>
      <c r="G11" s="157"/>
      <c r="H11" s="157"/>
      <c r="I11" s="157"/>
      <c r="J11" s="157"/>
    </row>
    <row r="12" spans="1:10" x14ac:dyDescent="0.3">
      <c r="A12" s="156" t="s">
        <v>119</v>
      </c>
      <c r="B12" s="157"/>
      <c r="C12" s="157"/>
      <c r="D12" s="157"/>
      <c r="E12" s="157"/>
      <c r="F12" s="157"/>
      <c r="G12" s="157"/>
      <c r="H12" s="157"/>
      <c r="I12" s="157"/>
      <c r="J12" s="157"/>
    </row>
    <row r="13" spans="1:10" x14ac:dyDescent="0.3">
      <c r="A13" s="156" t="s">
        <v>120</v>
      </c>
      <c r="B13" s="157"/>
      <c r="C13" s="157"/>
      <c r="D13" s="157"/>
      <c r="E13" s="157"/>
      <c r="F13" s="157"/>
      <c r="G13" s="157"/>
      <c r="H13" s="157"/>
      <c r="I13" s="157"/>
      <c r="J13" s="157"/>
    </row>
    <row r="14" spans="1:10" x14ac:dyDescent="0.3">
      <c r="A14" s="163" t="s">
        <v>121</v>
      </c>
      <c r="B14" s="157"/>
      <c r="C14" s="157"/>
      <c r="D14" s="157"/>
      <c r="E14" s="157"/>
      <c r="F14" s="157"/>
      <c r="G14" s="157"/>
      <c r="H14" s="157"/>
      <c r="I14" s="157"/>
      <c r="J14" s="157"/>
    </row>
    <row r="15" spans="1:10" x14ac:dyDescent="0.3">
      <c r="A15" s="156" t="s">
        <v>122</v>
      </c>
      <c r="B15" s="157"/>
      <c r="C15" s="157"/>
      <c r="D15" s="157"/>
      <c r="E15" s="157"/>
      <c r="F15" s="157"/>
      <c r="G15" s="157"/>
      <c r="H15" s="157"/>
      <c r="I15" s="157"/>
      <c r="J15" s="157"/>
    </row>
    <row r="16" spans="1:10" x14ac:dyDescent="0.3">
      <c r="A16" s="158" t="s">
        <v>187</v>
      </c>
      <c r="B16" s="159"/>
      <c r="C16" s="159"/>
      <c r="D16" s="159"/>
      <c r="E16" s="159"/>
      <c r="F16" s="159"/>
      <c r="G16" s="159"/>
      <c r="H16" s="159"/>
      <c r="I16" s="159"/>
      <c r="J16" s="159"/>
    </row>
    <row r="17" spans="1:10" x14ac:dyDescent="0.3">
      <c r="A17" s="160" t="s">
        <v>123</v>
      </c>
      <c r="B17" s="157"/>
      <c r="C17" s="157"/>
      <c r="D17" s="157"/>
      <c r="E17" s="157"/>
      <c r="F17" s="157"/>
      <c r="G17" s="157"/>
      <c r="H17" s="157"/>
      <c r="I17" s="157"/>
      <c r="J17" s="157"/>
    </row>
    <row r="18" spans="1:10" x14ac:dyDescent="0.3">
      <c r="A18" s="161"/>
      <c r="B18" s="108"/>
      <c r="C18" s="108"/>
      <c r="D18" s="108"/>
      <c r="E18" s="108"/>
      <c r="F18" s="108"/>
      <c r="G18" s="108"/>
      <c r="H18" s="108"/>
      <c r="I18" s="108"/>
      <c r="J18" s="108"/>
    </row>
    <row r="19" spans="1:10" x14ac:dyDescent="0.3">
      <c r="A19" s="162" t="s">
        <v>186</v>
      </c>
      <c r="B19" s="100"/>
      <c r="C19" s="100"/>
      <c r="D19" s="100"/>
      <c r="E19" s="100"/>
      <c r="F19" s="100"/>
      <c r="G19" s="100"/>
      <c r="H19" s="100"/>
      <c r="I19" s="100"/>
      <c r="J19" s="101"/>
    </row>
    <row r="20" spans="1:10" x14ac:dyDescent="0.3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 x14ac:dyDescent="0.3">
      <c r="A21" s="122" t="s">
        <v>125</v>
      </c>
      <c r="B21" s="100"/>
      <c r="C21" s="100"/>
      <c r="D21" s="101"/>
      <c r="E21" s="122" t="s">
        <v>126</v>
      </c>
      <c r="F21" s="101"/>
      <c r="G21" s="122" t="s">
        <v>127</v>
      </c>
      <c r="H21" s="101"/>
      <c r="I21" s="122" t="s">
        <v>128</v>
      </c>
      <c r="J21" s="101"/>
    </row>
    <row r="22" spans="1:10" x14ac:dyDescent="0.3">
      <c r="A22" s="145" t="s">
        <v>129</v>
      </c>
      <c r="B22" s="146"/>
      <c r="C22" s="146"/>
      <c r="D22" s="147"/>
      <c r="E22" s="148">
        <v>43131</v>
      </c>
      <c r="F22" s="149"/>
      <c r="G22" s="150" t="s">
        <v>130</v>
      </c>
      <c r="H22" s="149"/>
      <c r="I22" s="151">
        <v>1543440</v>
      </c>
      <c r="J22" s="149"/>
    </row>
    <row r="23" spans="1:10" x14ac:dyDescent="0.3">
      <c r="A23" s="145" t="s">
        <v>131</v>
      </c>
      <c r="B23" s="146"/>
      <c r="C23" s="146"/>
      <c r="D23" s="147"/>
      <c r="E23" s="148">
        <v>43272</v>
      </c>
      <c r="F23" s="154"/>
      <c r="G23" s="150" t="s">
        <v>132</v>
      </c>
      <c r="H23" s="149"/>
      <c r="I23" s="151">
        <v>46306.06</v>
      </c>
      <c r="J23" s="155"/>
    </row>
    <row r="24" spans="1:10" x14ac:dyDescent="0.3">
      <c r="A24" s="145" t="s">
        <v>133</v>
      </c>
      <c r="B24" s="146"/>
      <c r="C24" s="146"/>
      <c r="D24" s="147"/>
      <c r="E24" s="148">
        <v>43462</v>
      </c>
      <c r="F24" s="149"/>
      <c r="G24" s="150" t="s">
        <v>134</v>
      </c>
      <c r="H24" s="149"/>
      <c r="I24" s="151">
        <v>1662821.82</v>
      </c>
      <c r="J24" s="149"/>
    </row>
    <row r="25" spans="1:10" x14ac:dyDescent="0.3">
      <c r="A25" s="145" t="s">
        <v>135</v>
      </c>
      <c r="B25" s="146"/>
      <c r="C25" s="146"/>
      <c r="D25" s="147"/>
      <c r="E25" s="148">
        <v>43588</v>
      </c>
      <c r="F25" s="149"/>
      <c r="G25" s="150" t="s">
        <v>134</v>
      </c>
      <c r="H25" s="149"/>
      <c r="I25" s="151">
        <v>1781796.38</v>
      </c>
      <c r="J25" s="149"/>
    </row>
    <row r="26" spans="1:10" x14ac:dyDescent="0.3">
      <c r="A26" s="145" t="s">
        <v>136</v>
      </c>
      <c r="B26" s="146"/>
      <c r="C26" s="146"/>
      <c r="D26" s="147"/>
      <c r="E26" s="148">
        <v>43825</v>
      </c>
      <c r="F26" s="149"/>
      <c r="G26" s="150" t="s">
        <v>137</v>
      </c>
      <c r="H26" s="149"/>
      <c r="I26" s="151">
        <v>3444361.84</v>
      </c>
      <c r="J26" s="149"/>
    </row>
    <row r="27" spans="1:10" x14ac:dyDescent="0.3">
      <c r="A27" s="145" t="s">
        <v>138</v>
      </c>
      <c r="B27" s="146"/>
      <c r="C27" s="146"/>
      <c r="D27" s="147"/>
      <c r="E27" s="148">
        <v>44292</v>
      </c>
      <c r="F27" s="149"/>
      <c r="G27" s="150" t="s">
        <v>139</v>
      </c>
      <c r="H27" s="149"/>
      <c r="I27" s="151">
        <v>2541151.52</v>
      </c>
      <c r="J27" s="149"/>
    </row>
    <row r="28" spans="1:10" x14ac:dyDescent="0.3">
      <c r="A28" s="145" t="s">
        <v>140</v>
      </c>
      <c r="B28" s="146"/>
      <c r="C28" s="146"/>
      <c r="D28" s="147"/>
      <c r="E28" s="148">
        <v>44369</v>
      </c>
      <c r="F28" s="149"/>
      <c r="G28" s="150" t="s">
        <v>141</v>
      </c>
      <c r="H28" s="149"/>
      <c r="I28" s="151">
        <v>30000</v>
      </c>
      <c r="J28" s="149"/>
    </row>
    <row r="29" spans="1:10" x14ac:dyDescent="0.3">
      <c r="A29" s="57"/>
      <c r="B29" s="57"/>
      <c r="C29" s="57"/>
      <c r="D29" s="57"/>
      <c r="E29" s="57"/>
      <c r="F29" s="57"/>
      <c r="G29" s="57"/>
      <c r="H29" s="57"/>
      <c r="I29" s="58"/>
      <c r="J29" s="58"/>
    </row>
    <row r="30" spans="1:10" x14ac:dyDescent="0.3">
      <c r="A30" s="109" t="s">
        <v>142</v>
      </c>
      <c r="B30" s="100"/>
      <c r="C30" s="100"/>
      <c r="D30" s="100"/>
      <c r="E30" s="100"/>
      <c r="F30" s="100"/>
      <c r="G30" s="100"/>
      <c r="H30" s="100"/>
      <c r="I30" s="100"/>
      <c r="J30" s="101"/>
    </row>
    <row r="31" spans="1:10" x14ac:dyDescent="0.3">
      <c r="A31" s="152" t="s">
        <v>143</v>
      </c>
      <c r="B31" s="101"/>
      <c r="C31" s="152" t="s">
        <v>144</v>
      </c>
      <c r="D31" s="101"/>
      <c r="E31" s="152" t="s">
        <v>145</v>
      </c>
      <c r="F31" s="101"/>
      <c r="G31" s="152" t="s">
        <v>146</v>
      </c>
      <c r="H31" s="153"/>
      <c r="I31" s="152" t="s">
        <v>147</v>
      </c>
      <c r="J31" s="101"/>
    </row>
    <row r="32" spans="1:10" x14ac:dyDescent="0.3">
      <c r="A32" s="140">
        <v>44479</v>
      </c>
      <c r="B32" s="104"/>
      <c r="C32" s="105">
        <v>115000</v>
      </c>
      <c r="D32" s="107"/>
      <c r="E32" s="141">
        <v>44476</v>
      </c>
      <c r="F32" s="104"/>
      <c r="G32" s="142">
        <v>286492</v>
      </c>
      <c r="H32" s="143"/>
      <c r="I32" s="139">
        <v>115000</v>
      </c>
      <c r="J32" s="134"/>
    </row>
    <row r="33" spans="1:10" x14ac:dyDescent="0.3">
      <c r="A33" s="141"/>
      <c r="B33" s="144"/>
      <c r="C33" s="105"/>
      <c r="D33" s="107"/>
      <c r="E33" s="141"/>
      <c r="F33" s="144"/>
      <c r="G33" s="142"/>
      <c r="H33" s="143"/>
      <c r="I33" s="139"/>
      <c r="J33" s="134"/>
    </row>
    <row r="34" spans="1:10" x14ac:dyDescent="0.3">
      <c r="A34" s="138"/>
      <c r="B34" s="101"/>
      <c r="C34" s="138"/>
      <c r="D34" s="101"/>
      <c r="E34" s="138"/>
      <c r="F34" s="101"/>
      <c r="G34" s="138"/>
      <c r="H34" s="101"/>
      <c r="I34" s="139"/>
      <c r="J34" s="134"/>
    </row>
    <row r="35" spans="1:10" x14ac:dyDescent="0.3">
      <c r="A35" s="131" t="s">
        <v>148</v>
      </c>
      <c r="B35" s="100"/>
      <c r="C35" s="100"/>
      <c r="D35" s="100"/>
      <c r="E35" s="100"/>
      <c r="F35" s="101"/>
      <c r="G35" s="132"/>
      <c r="H35" s="101"/>
      <c r="I35" s="133">
        <v>1888.32</v>
      </c>
      <c r="J35" s="134"/>
    </row>
    <row r="36" spans="1:10" x14ac:dyDescent="0.3">
      <c r="A36" s="131" t="s">
        <v>149</v>
      </c>
      <c r="B36" s="100"/>
      <c r="C36" s="100"/>
      <c r="D36" s="100"/>
      <c r="E36" s="100"/>
      <c r="F36" s="101"/>
      <c r="G36" s="132"/>
      <c r="H36" s="101"/>
      <c r="I36" s="135">
        <f>SUM(I32:J34)</f>
        <v>115000</v>
      </c>
      <c r="J36" s="134"/>
    </row>
    <row r="37" spans="1:10" x14ac:dyDescent="0.3">
      <c r="A37" s="131" t="s">
        <v>150</v>
      </c>
      <c r="B37" s="100"/>
      <c r="C37" s="100"/>
      <c r="D37" s="100"/>
      <c r="E37" s="100"/>
      <c r="F37" s="101"/>
      <c r="G37" s="132"/>
      <c r="H37" s="101"/>
      <c r="I37" s="133">
        <v>230.98</v>
      </c>
      <c r="J37" s="134"/>
    </row>
    <row r="38" spans="1:10" x14ac:dyDescent="0.3">
      <c r="A38" s="131" t="s">
        <v>151</v>
      </c>
      <c r="B38" s="136"/>
      <c r="C38" s="136"/>
      <c r="D38" s="136"/>
      <c r="E38" s="136"/>
      <c r="F38" s="137"/>
      <c r="G38" s="132"/>
      <c r="H38" s="101"/>
      <c r="I38" s="135">
        <v>0</v>
      </c>
      <c r="J38" s="134"/>
    </row>
    <row r="39" spans="1:10" x14ac:dyDescent="0.3">
      <c r="A39" s="131" t="s">
        <v>152</v>
      </c>
      <c r="B39" s="100"/>
      <c r="C39" s="100"/>
      <c r="D39" s="100"/>
      <c r="E39" s="100"/>
      <c r="F39" s="101"/>
      <c r="G39" s="132"/>
      <c r="H39" s="101"/>
      <c r="I39" s="133">
        <f>SUM(I35:J38)</f>
        <v>117119.3</v>
      </c>
      <c r="J39" s="134"/>
    </row>
    <row r="40" spans="1:10" x14ac:dyDescent="0.3">
      <c r="A40" s="131" t="s">
        <v>153</v>
      </c>
      <c r="B40" s="100"/>
      <c r="C40" s="100"/>
      <c r="D40" s="100"/>
      <c r="E40" s="100"/>
      <c r="F40" s="101"/>
      <c r="G40" s="132"/>
      <c r="H40" s="101"/>
      <c r="I40" s="133">
        <v>0</v>
      </c>
      <c r="J40" s="134"/>
    </row>
    <row r="41" spans="1:10" x14ac:dyDescent="0.3">
      <c r="A41" s="131" t="s">
        <v>154</v>
      </c>
      <c r="B41" s="100"/>
      <c r="C41" s="100"/>
      <c r="D41" s="100"/>
      <c r="E41" s="100"/>
      <c r="F41" s="101"/>
      <c r="G41" s="132"/>
      <c r="H41" s="101"/>
      <c r="I41" s="135">
        <f>I39+I40</f>
        <v>117119.3</v>
      </c>
      <c r="J41" s="134"/>
    </row>
    <row r="42" spans="1:10" x14ac:dyDescent="0.3">
      <c r="A42" s="111" t="s">
        <v>155</v>
      </c>
      <c r="B42" s="108"/>
      <c r="C42" s="108"/>
      <c r="D42" s="108"/>
      <c r="E42" s="108"/>
      <c r="F42" s="108"/>
      <c r="G42" s="108"/>
      <c r="H42" s="108"/>
      <c r="I42" s="108"/>
      <c r="J42" s="108"/>
    </row>
    <row r="43" spans="1:10" x14ac:dyDescent="0.3">
      <c r="A43" s="111" t="s">
        <v>156</v>
      </c>
      <c r="B43" s="108"/>
      <c r="C43" s="108"/>
      <c r="D43" s="108"/>
      <c r="E43" s="108"/>
      <c r="F43" s="108"/>
      <c r="G43" s="108"/>
      <c r="H43" s="108"/>
      <c r="I43" s="108"/>
      <c r="J43" s="108"/>
    </row>
    <row r="44" spans="1:10" x14ac:dyDescent="0.3">
      <c r="A44" s="111" t="s">
        <v>157</v>
      </c>
      <c r="B44" s="108"/>
      <c r="C44" s="108"/>
      <c r="D44" s="108"/>
      <c r="E44" s="108"/>
      <c r="F44" s="108"/>
      <c r="G44" s="108"/>
      <c r="H44" s="108"/>
      <c r="I44" s="108"/>
      <c r="J44" s="108"/>
    </row>
    <row r="45" spans="1:10" x14ac:dyDescent="0.3">
      <c r="A45" s="57"/>
      <c r="B45" s="57"/>
      <c r="C45" s="57"/>
      <c r="D45" s="57"/>
      <c r="E45" s="57"/>
      <c r="F45" s="57"/>
      <c r="G45" s="57"/>
      <c r="H45" s="57"/>
      <c r="I45" s="57"/>
      <c r="J45" s="57"/>
    </row>
    <row r="46" spans="1:10" ht="21.75" customHeight="1" x14ac:dyDescent="0.3">
      <c r="A46" s="128" t="s">
        <v>158</v>
      </c>
      <c r="B46" s="129"/>
      <c r="C46" s="129"/>
      <c r="D46" s="129"/>
      <c r="E46" s="129"/>
      <c r="F46" s="129"/>
      <c r="G46" s="129"/>
      <c r="H46" s="129"/>
      <c r="I46" s="129"/>
      <c r="J46" s="124"/>
    </row>
    <row r="47" spans="1:10" x14ac:dyDescent="0.3">
      <c r="A47" s="59"/>
      <c r="B47" s="60"/>
      <c r="C47" s="60"/>
      <c r="D47" s="60"/>
      <c r="E47" s="60"/>
      <c r="F47" s="60"/>
      <c r="G47" s="60"/>
      <c r="H47" s="60"/>
      <c r="I47" s="60"/>
      <c r="J47" s="60"/>
    </row>
    <row r="48" spans="1:10" x14ac:dyDescent="0.3">
      <c r="A48" s="59"/>
      <c r="B48" s="60"/>
      <c r="C48" s="60"/>
      <c r="D48" s="60"/>
      <c r="E48" s="60"/>
      <c r="F48" s="60"/>
      <c r="G48" s="60"/>
      <c r="H48" s="60"/>
      <c r="I48" s="60"/>
      <c r="J48" s="60"/>
    </row>
    <row r="49" spans="1:10" x14ac:dyDescent="0.3">
      <c r="A49" s="59"/>
      <c r="B49" s="60"/>
      <c r="C49" s="60"/>
      <c r="D49" s="60"/>
      <c r="E49" s="60"/>
      <c r="F49" s="60"/>
      <c r="G49" s="60"/>
      <c r="H49" s="60"/>
      <c r="I49" s="60"/>
      <c r="J49" s="60"/>
    </row>
    <row r="50" spans="1:10" x14ac:dyDescent="0.3">
      <c r="A50" s="59"/>
      <c r="B50" s="60"/>
      <c r="C50" s="60"/>
      <c r="D50" s="60"/>
      <c r="E50" s="60"/>
      <c r="F50" s="60"/>
      <c r="G50" s="60"/>
      <c r="H50" s="60"/>
      <c r="I50" s="60"/>
      <c r="J50" s="60"/>
    </row>
    <row r="51" spans="1:10" x14ac:dyDescent="0.3">
      <c r="A51" s="59"/>
      <c r="B51" s="60"/>
      <c r="C51" s="60"/>
      <c r="D51" s="60"/>
      <c r="E51" s="60"/>
      <c r="F51" s="60"/>
      <c r="G51" s="60"/>
      <c r="H51" s="60"/>
      <c r="I51" s="60"/>
      <c r="J51" s="60"/>
    </row>
    <row r="52" spans="1:10" x14ac:dyDescent="0.3">
      <c r="A52" s="59"/>
      <c r="B52" s="60"/>
      <c r="C52" s="60"/>
      <c r="D52" s="60"/>
      <c r="E52" s="60"/>
      <c r="F52" s="60"/>
      <c r="G52" s="60"/>
      <c r="H52" s="60"/>
      <c r="I52" s="60"/>
      <c r="J52" s="60"/>
    </row>
    <row r="53" spans="1:10" x14ac:dyDescent="0.3">
      <c r="A53" s="59"/>
      <c r="B53" s="60"/>
      <c r="C53" s="60"/>
      <c r="D53" s="60"/>
      <c r="E53" s="60"/>
      <c r="F53" s="60"/>
      <c r="G53" s="60"/>
      <c r="H53" s="60"/>
      <c r="I53" s="60"/>
      <c r="J53" s="60"/>
    </row>
    <row r="54" spans="1:10" x14ac:dyDescent="0.3">
      <c r="A54" s="59"/>
      <c r="B54" s="60"/>
      <c r="C54" s="60"/>
      <c r="D54" s="60"/>
      <c r="E54" s="60"/>
      <c r="F54" s="60"/>
      <c r="G54" s="60"/>
      <c r="H54" s="60"/>
      <c r="I54" s="60"/>
      <c r="J54" s="60"/>
    </row>
    <row r="55" spans="1:10" x14ac:dyDescent="0.3">
      <c r="A55" s="59"/>
      <c r="B55" s="60"/>
      <c r="C55" s="60"/>
      <c r="D55" s="60"/>
      <c r="E55" s="60"/>
      <c r="F55" s="60"/>
      <c r="G55" s="60"/>
      <c r="H55" s="60"/>
      <c r="I55" s="60"/>
      <c r="J55" s="60"/>
    </row>
    <row r="56" spans="1:10" x14ac:dyDescent="0.3">
      <c r="A56" s="59"/>
      <c r="B56" s="60"/>
      <c r="C56" s="60"/>
      <c r="D56" s="60"/>
      <c r="E56" s="60"/>
      <c r="F56" s="60"/>
      <c r="G56" s="60"/>
      <c r="H56" s="60"/>
      <c r="I56" s="60"/>
      <c r="J56" s="60"/>
    </row>
    <row r="57" spans="1:10" x14ac:dyDescent="0.3">
      <c r="A57" s="59"/>
      <c r="B57" s="60"/>
      <c r="C57" s="60"/>
      <c r="D57" s="60"/>
      <c r="E57" s="60"/>
      <c r="F57" s="60"/>
      <c r="G57" s="60"/>
      <c r="H57" s="60"/>
      <c r="I57" s="60"/>
      <c r="J57" s="60"/>
    </row>
    <row r="58" spans="1:10" x14ac:dyDescent="0.3">
      <c r="A58" s="59"/>
      <c r="B58" s="60"/>
      <c r="C58" s="60"/>
      <c r="D58" s="60"/>
      <c r="E58" s="60"/>
      <c r="F58" s="60"/>
      <c r="G58" s="60"/>
      <c r="H58" s="60"/>
      <c r="I58" s="60"/>
      <c r="J58" s="60"/>
    </row>
    <row r="59" spans="1:10" x14ac:dyDescent="0.3">
      <c r="A59" s="59"/>
      <c r="B59" s="60"/>
      <c r="C59" s="60"/>
      <c r="D59" s="60"/>
      <c r="E59" s="60"/>
      <c r="F59" s="60"/>
      <c r="G59" s="60"/>
      <c r="H59" s="60"/>
      <c r="I59" s="60"/>
      <c r="J59" s="60"/>
    </row>
    <row r="60" spans="1:10" x14ac:dyDescent="0.3">
      <c r="A60" s="59"/>
      <c r="B60" s="60"/>
      <c r="C60" s="60"/>
      <c r="D60" s="60"/>
      <c r="E60" s="60"/>
      <c r="F60" s="60"/>
      <c r="G60" s="60"/>
      <c r="H60" s="60"/>
      <c r="I60" s="60"/>
      <c r="J60" s="60"/>
    </row>
    <row r="61" spans="1:10" x14ac:dyDescent="0.3">
      <c r="A61" s="59"/>
      <c r="B61" s="60"/>
      <c r="C61" s="60"/>
      <c r="D61" s="60"/>
      <c r="E61" s="60"/>
      <c r="F61" s="60"/>
      <c r="G61" s="60"/>
      <c r="H61" s="60"/>
      <c r="I61" s="60"/>
      <c r="J61" s="60"/>
    </row>
    <row r="62" spans="1:10" x14ac:dyDescent="0.3">
      <c r="A62" s="59"/>
      <c r="B62" s="60"/>
      <c r="C62" s="60"/>
      <c r="D62" s="60"/>
      <c r="E62" s="60"/>
      <c r="F62" s="60"/>
      <c r="G62" s="60"/>
      <c r="H62" s="60"/>
      <c r="I62" s="60"/>
      <c r="J62" s="60"/>
    </row>
    <row r="63" spans="1:10" x14ac:dyDescent="0.3">
      <c r="A63" s="59"/>
      <c r="B63" s="60"/>
      <c r="C63" s="60"/>
      <c r="D63" s="60"/>
      <c r="E63" s="60"/>
      <c r="F63" s="60"/>
      <c r="G63" s="60"/>
      <c r="H63" s="60"/>
      <c r="I63" s="60"/>
      <c r="J63" s="60"/>
    </row>
    <row r="64" spans="1:10" x14ac:dyDescent="0.3">
      <c r="A64" s="59"/>
      <c r="B64" s="60"/>
      <c r="C64" s="60"/>
      <c r="D64" s="60"/>
      <c r="E64" s="60"/>
      <c r="F64" s="60"/>
      <c r="G64" s="60"/>
      <c r="H64" s="60"/>
      <c r="I64" s="60"/>
      <c r="J64" s="60"/>
    </row>
    <row r="65" spans="1:10" ht="15.6" x14ac:dyDescent="0.3">
      <c r="A65" s="130" t="s">
        <v>110</v>
      </c>
      <c r="B65" s="130"/>
      <c r="C65" s="130"/>
      <c r="D65" s="130"/>
      <c r="E65" s="130"/>
      <c r="F65" s="130"/>
      <c r="G65" s="130"/>
      <c r="H65" s="130"/>
      <c r="I65" s="130"/>
      <c r="J65" s="130"/>
    </row>
    <row r="66" spans="1:10" ht="15" x14ac:dyDescent="0.3">
      <c r="A66" s="125" t="s">
        <v>111</v>
      </c>
      <c r="B66" s="125"/>
      <c r="C66" s="125"/>
      <c r="D66" s="125"/>
      <c r="E66" s="125"/>
      <c r="F66" s="125"/>
      <c r="G66" s="125"/>
      <c r="H66" s="125"/>
      <c r="I66" s="125"/>
      <c r="J66" s="125"/>
    </row>
    <row r="67" spans="1:10" ht="15" x14ac:dyDescent="0.3">
      <c r="A67" s="125" t="s">
        <v>112</v>
      </c>
      <c r="B67" s="125"/>
      <c r="C67" s="125"/>
      <c r="D67" s="125"/>
      <c r="E67" s="125"/>
      <c r="F67" s="125"/>
      <c r="G67" s="125"/>
      <c r="H67" s="125"/>
      <c r="I67" s="125"/>
      <c r="J67" s="125"/>
    </row>
    <row r="68" spans="1:10" ht="15" x14ac:dyDescent="0.3">
      <c r="A68" s="125" t="s">
        <v>113</v>
      </c>
      <c r="B68" s="125"/>
      <c r="C68" s="125"/>
      <c r="D68" s="125"/>
      <c r="E68" s="125"/>
      <c r="F68" s="125"/>
      <c r="G68" s="125"/>
      <c r="H68" s="125"/>
      <c r="I68" s="125"/>
      <c r="J68" s="125"/>
    </row>
    <row r="69" spans="1:10" x14ac:dyDescent="0.3">
      <c r="A69" s="126" t="s">
        <v>114</v>
      </c>
      <c r="B69" s="126"/>
      <c r="C69" s="126"/>
      <c r="D69" s="126"/>
      <c r="E69" s="126"/>
      <c r="F69" s="126"/>
      <c r="G69" s="126"/>
      <c r="H69" s="126"/>
      <c r="I69" s="126"/>
      <c r="J69" s="126"/>
    </row>
    <row r="70" spans="1:10" x14ac:dyDescent="0.3">
      <c r="A70" s="55"/>
      <c r="B70" s="55"/>
      <c r="C70" s="55"/>
      <c r="D70" s="55"/>
      <c r="E70" s="55"/>
      <c r="F70" s="55"/>
      <c r="G70" s="55"/>
      <c r="H70" s="55"/>
      <c r="I70" s="55"/>
      <c r="J70" s="55"/>
    </row>
    <row r="71" spans="1:10" x14ac:dyDescent="0.3">
      <c r="A71" s="127" t="s">
        <v>115</v>
      </c>
      <c r="B71" s="108"/>
      <c r="C71" s="108"/>
      <c r="D71" s="108"/>
      <c r="E71" s="108"/>
      <c r="F71" s="108"/>
      <c r="G71" s="108"/>
      <c r="H71" s="108"/>
      <c r="I71" s="108"/>
      <c r="J71" s="108"/>
    </row>
    <row r="72" spans="1:10" x14ac:dyDescent="0.3">
      <c r="A72" s="127" t="s">
        <v>116</v>
      </c>
      <c r="B72" s="108"/>
      <c r="C72" s="108"/>
      <c r="D72" s="108"/>
      <c r="E72" s="108"/>
      <c r="F72" s="108"/>
      <c r="G72" s="108"/>
      <c r="H72" s="108"/>
      <c r="I72" s="108"/>
      <c r="J72" s="108"/>
    </row>
    <row r="73" spans="1:10" x14ac:dyDescent="0.3">
      <c r="A73" s="59"/>
      <c r="B73" s="60"/>
      <c r="C73" s="60"/>
      <c r="D73" s="60"/>
      <c r="E73" s="60"/>
      <c r="F73" s="60"/>
      <c r="G73" s="60"/>
      <c r="H73" s="60"/>
      <c r="I73" s="60"/>
      <c r="J73" s="60"/>
    </row>
    <row r="74" spans="1:10" x14ac:dyDescent="0.3">
      <c r="A74" s="109" t="s">
        <v>159</v>
      </c>
      <c r="B74" s="100"/>
      <c r="C74" s="100"/>
      <c r="D74" s="100"/>
      <c r="E74" s="100"/>
      <c r="F74" s="100"/>
      <c r="G74" s="100"/>
      <c r="H74" s="100"/>
      <c r="I74" s="100"/>
      <c r="J74" s="101"/>
    </row>
    <row r="75" spans="1:10" x14ac:dyDescent="0.3">
      <c r="A75" s="121" t="str">
        <f>A19</f>
        <v>ORIGEM DOS RECURSOS (1): Municipal</v>
      </c>
      <c r="B75" s="100"/>
      <c r="C75" s="100"/>
      <c r="D75" s="100"/>
      <c r="E75" s="100"/>
      <c r="F75" s="100"/>
      <c r="G75" s="100"/>
      <c r="H75" s="100"/>
      <c r="I75" s="100"/>
      <c r="J75" s="101"/>
    </row>
    <row r="76" spans="1:10" ht="72.599999999999994" x14ac:dyDescent="0.3">
      <c r="A76" s="122" t="s">
        <v>160</v>
      </c>
      <c r="B76" s="101"/>
      <c r="C76" s="123" t="s">
        <v>161</v>
      </c>
      <c r="D76" s="124"/>
      <c r="E76" s="122" t="s">
        <v>162</v>
      </c>
      <c r="F76" s="101"/>
      <c r="G76" s="122" t="s">
        <v>163</v>
      </c>
      <c r="H76" s="101"/>
      <c r="I76" s="61" t="s">
        <v>164</v>
      </c>
      <c r="J76" s="61" t="s">
        <v>165</v>
      </c>
    </row>
    <row r="77" spans="1:10" x14ac:dyDescent="0.3">
      <c r="A77" s="114" t="s">
        <v>166</v>
      </c>
      <c r="B77" s="114"/>
      <c r="C77" s="115">
        <v>16261.46</v>
      </c>
      <c r="D77" s="107"/>
      <c r="E77" s="105">
        <v>2577.77</v>
      </c>
      <c r="F77" s="107"/>
      <c r="G77" s="105">
        <f t="shared" ref="G77:G82" si="0">C77-J77</f>
        <v>10297.579999999998</v>
      </c>
      <c r="H77" s="107"/>
      <c r="I77" s="62">
        <f t="shared" ref="I77:I82" si="1">+E77+G77</f>
        <v>12875.349999999999</v>
      </c>
      <c r="J77" s="62">
        <v>5963.88</v>
      </c>
    </row>
    <row r="78" spans="1:10" x14ac:dyDescent="0.3">
      <c r="A78" s="118" t="s">
        <v>167</v>
      </c>
      <c r="B78" s="118"/>
      <c r="C78" s="115">
        <v>0</v>
      </c>
      <c r="D78" s="107"/>
      <c r="E78" s="105">
        <v>0</v>
      </c>
      <c r="F78" s="107"/>
      <c r="G78" s="105">
        <f t="shared" si="0"/>
        <v>0</v>
      </c>
      <c r="H78" s="107"/>
      <c r="I78" s="62">
        <f t="shared" si="1"/>
        <v>0</v>
      </c>
      <c r="J78" s="62">
        <v>0</v>
      </c>
    </row>
    <row r="79" spans="1:10" x14ac:dyDescent="0.3">
      <c r="A79" s="119" t="s">
        <v>168</v>
      </c>
      <c r="B79" s="120"/>
      <c r="C79" s="115">
        <v>95328.5</v>
      </c>
      <c r="D79" s="107"/>
      <c r="E79" s="105">
        <v>36090.51</v>
      </c>
      <c r="F79" s="107"/>
      <c r="G79" s="105">
        <f t="shared" si="0"/>
        <v>64599.54</v>
      </c>
      <c r="H79" s="107"/>
      <c r="I79" s="62">
        <f t="shared" si="1"/>
        <v>100690.05</v>
      </c>
      <c r="J79" s="62">
        <v>30728.959999999999</v>
      </c>
    </row>
    <row r="80" spans="1:10" x14ac:dyDescent="0.3">
      <c r="A80" s="114" t="s">
        <v>169</v>
      </c>
      <c r="B80" s="114"/>
      <c r="C80" s="115">
        <v>0</v>
      </c>
      <c r="D80" s="107"/>
      <c r="E80" s="105">
        <v>1280</v>
      </c>
      <c r="F80" s="107"/>
      <c r="G80" s="105">
        <f t="shared" si="0"/>
        <v>0</v>
      </c>
      <c r="H80" s="107"/>
      <c r="I80" s="62">
        <f t="shared" si="1"/>
        <v>1280</v>
      </c>
      <c r="J80" s="62">
        <v>0</v>
      </c>
    </row>
    <row r="81" spans="1:14" x14ac:dyDescent="0.3">
      <c r="A81" s="114" t="s">
        <v>170</v>
      </c>
      <c r="B81" s="114"/>
      <c r="C81" s="115">
        <v>0</v>
      </c>
      <c r="D81" s="107"/>
      <c r="E81" s="105">
        <v>0</v>
      </c>
      <c r="F81" s="107"/>
      <c r="G81" s="105">
        <f t="shared" si="0"/>
        <v>0</v>
      </c>
      <c r="H81" s="107"/>
      <c r="I81" s="62">
        <f t="shared" si="1"/>
        <v>0</v>
      </c>
      <c r="J81" s="62">
        <v>0</v>
      </c>
    </row>
    <row r="82" spans="1:14" x14ac:dyDescent="0.3">
      <c r="A82" s="114" t="s">
        <v>171</v>
      </c>
      <c r="B82" s="114"/>
      <c r="C82" s="115">
        <v>1325.73</v>
      </c>
      <c r="D82" s="107"/>
      <c r="E82" s="105">
        <v>805</v>
      </c>
      <c r="F82" s="107"/>
      <c r="G82" s="105">
        <f t="shared" si="0"/>
        <v>520.73</v>
      </c>
      <c r="H82" s="107"/>
      <c r="I82" s="62">
        <f t="shared" si="1"/>
        <v>1325.73</v>
      </c>
      <c r="J82" s="62">
        <v>805</v>
      </c>
      <c r="N82" s="38"/>
    </row>
    <row r="83" spans="1:14" x14ac:dyDescent="0.3">
      <c r="A83" s="116" t="s">
        <v>102</v>
      </c>
      <c r="B83" s="117"/>
      <c r="C83" s="115">
        <f>SUM(C77:D82)</f>
        <v>112915.68999999999</v>
      </c>
      <c r="D83" s="107"/>
      <c r="E83" s="105">
        <f>SUM(E77:F82)</f>
        <v>40753.279999999999</v>
      </c>
      <c r="F83" s="107"/>
      <c r="G83" s="105">
        <f>SUM(G77:H82)</f>
        <v>75417.849999999991</v>
      </c>
      <c r="H83" s="107"/>
      <c r="I83" s="62">
        <f>SUM(I77:I82)</f>
        <v>116171.12999999999</v>
      </c>
      <c r="J83" s="62">
        <f>SUM(J77:J82)</f>
        <v>37497.839999999997</v>
      </c>
    </row>
    <row r="84" spans="1:14" x14ac:dyDescent="0.3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4" x14ac:dyDescent="0.3">
      <c r="A85" s="111" t="s">
        <v>173</v>
      </c>
      <c r="B85" s="108"/>
      <c r="C85" s="108"/>
      <c r="D85" s="108"/>
      <c r="E85" s="108"/>
      <c r="F85" s="108"/>
      <c r="G85" s="108"/>
      <c r="H85" s="108"/>
      <c r="I85" s="108"/>
      <c r="J85" s="108"/>
    </row>
    <row r="86" spans="1:14" x14ac:dyDescent="0.3">
      <c r="A86" s="111" t="s">
        <v>174</v>
      </c>
      <c r="B86" s="108"/>
      <c r="C86" s="108"/>
      <c r="D86" s="108"/>
      <c r="E86" s="108"/>
      <c r="F86" s="108"/>
      <c r="G86" s="108"/>
      <c r="H86" s="108"/>
      <c r="I86" s="108"/>
      <c r="J86" s="108"/>
    </row>
    <row r="87" spans="1:14" x14ac:dyDescent="0.3">
      <c r="A87" s="111" t="s">
        <v>175</v>
      </c>
      <c r="B87" s="108"/>
      <c r="C87" s="108"/>
      <c r="D87" s="108"/>
      <c r="E87" s="108"/>
      <c r="F87" s="108"/>
      <c r="G87" s="108"/>
      <c r="H87" s="108"/>
      <c r="I87" s="108"/>
      <c r="J87" s="108"/>
    </row>
    <row r="88" spans="1:14" x14ac:dyDescent="0.3">
      <c r="A88" s="111" t="s">
        <v>176</v>
      </c>
      <c r="B88" s="108"/>
      <c r="C88" s="108"/>
      <c r="D88" s="108"/>
      <c r="E88" s="108"/>
      <c r="F88" s="108"/>
      <c r="G88" s="108"/>
      <c r="H88" s="108"/>
      <c r="I88" s="108"/>
      <c r="J88" s="108"/>
    </row>
    <row r="89" spans="1:14" ht="23.25" customHeight="1" x14ac:dyDescent="0.3">
      <c r="A89" s="112" t="s">
        <v>177</v>
      </c>
      <c r="B89" s="113"/>
      <c r="C89" s="113"/>
      <c r="D89" s="113"/>
      <c r="E89" s="113"/>
      <c r="F89" s="113"/>
      <c r="G89" s="113"/>
      <c r="H89" s="113"/>
      <c r="I89" s="113"/>
      <c r="J89" s="113"/>
    </row>
    <row r="90" spans="1:14" x14ac:dyDescent="0.3">
      <c r="A90" s="111" t="s">
        <v>178</v>
      </c>
      <c r="B90" s="108"/>
      <c r="C90" s="108"/>
      <c r="D90" s="108"/>
      <c r="E90" s="108"/>
      <c r="F90" s="108"/>
      <c r="G90" s="108"/>
      <c r="H90" s="108"/>
      <c r="I90" s="108"/>
      <c r="J90" s="108"/>
    </row>
    <row r="91" spans="1:14" x14ac:dyDescent="0.3">
      <c r="A91" s="108"/>
      <c r="B91" s="108"/>
      <c r="C91" s="108"/>
      <c r="D91" s="108"/>
      <c r="E91" s="108"/>
      <c r="F91" s="108"/>
      <c r="G91" s="108"/>
      <c r="H91" s="108"/>
      <c r="I91" s="108"/>
      <c r="J91" s="108"/>
    </row>
    <row r="92" spans="1:14" x14ac:dyDescent="0.3">
      <c r="A92" s="109" t="s">
        <v>179</v>
      </c>
      <c r="B92" s="100"/>
      <c r="C92" s="100"/>
      <c r="D92" s="100"/>
      <c r="E92" s="100"/>
      <c r="F92" s="100"/>
      <c r="G92" s="100"/>
      <c r="H92" s="100"/>
      <c r="I92" s="100"/>
      <c r="J92" s="101"/>
    </row>
    <row r="93" spans="1:14" x14ac:dyDescent="0.3">
      <c r="A93" s="99" t="s">
        <v>180</v>
      </c>
      <c r="B93" s="100"/>
      <c r="C93" s="100"/>
      <c r="D93" s="100"/>
      <c r="E93" s="100"/>
      <c r="F93" s="100"/>
      <c r="G93" s="101"/>
      <c r="H93" s="102">
        <f>I41</f>
        <v>117119.3</v>
      </c>
      <c r="I93" s="103"/>
      <c r="J93" s="104"/>
    </row>
    <row r="94" spans="1:14" x14ac:dyDescent="0.3">
      <c r="A94" s="99" t="s">
        <v>181</v>
      </c>
      <c r="B94" s="100"/>
      <c r="C94" s="100"/>
      <c r="D94" s="100"/>
      <c r="E94" s="100"/>
      <c r="F94" s="100"/>
      <c r="G94" s="101"/>
      <c r="H94" s="110">
        <f>I83</f>
        <v>116171.12999999999</v>
      </c>
      <c r="I94" s="103"/>
      <c r="J94" s="104"/>
    </row>
    <row r="95" spans="1:14" x14ac:dyDescent="0.3">
      <c r="A95" s="99" t="s">
        <v>182</v>
      </c>
      <c r="B95" s="100"/>
      <c r="C95" s="100"/>
      <c r="D95" s="100"/>
      <c r="E95" s="100"/>
      <c r="F95" s="100"/>
      <c r="G95" s="101"/>
      <c r="H95" s="102">
        <f>I39-H94-I40</f>
        <v>948.17000000001281</v>
      </c>
      <c r="I95" s="103"/>
      <c r="J95" s="104"/>
    </row>
    <row r="96" spans="1:14" x14ac:dyDescent="0.3">
      <c r="A96" s="99" t="s">
        <v>183</v>
      </c>
      <c r="B96" s="100"/>
      <c r="C96" s="100"/>
      <c r="D96" s="100"/>
      <c r="E96" s="100"/>
      <c r="F96" s="100"/>
      <c r="G96" s="101"/>
      <c r="H96" s="105">
        <v>0</v>
      </c>
      <c r="I96" s="106"/>
      <c r="J96" s="107"/>
    </row>
    <row r="97" spans="1:10" x14ac:dyDescent="0.3">
      <c r="A97" s="99" t="s">
        <v>184</v>
      </c>
      <c r="B97" s="100"/>
      <c r="C97" s="100"/>
      <c r="D97" s="100"/>
      <c r="E97" s="100"/>
      <c r="F97" s="100"/>
      <c r="G97" s="101"/>
      <c r="H97" s="102">
        <f>H95-H96</f>
        <v>948.17000000001281</v>
      </c>
      <c r="I97" s="103"/>
      <c r="J97" s="104"/>
    </row>
    <row r="98" spans="1:10" x14ac:dyDescent="0.3">
      <c r="A98" s="57"/>
      <c r="B98" s="57"/>
      <c r="C98" s="57"/>
      <c r="D98" s="57"/>
      <c r="E98" s="57"/>
      <c r="F98" s="57"/>
      <c r="G98" s="57"/>
      <c r="H98" s="57"/>
      <c r="I98" s="57"/>
      <c r="J98" s="57"/>
    </row>
    <row r="99" spans="1:10" x14ac:dyDescent="0.3">
      <c r="A99" s="93" t="s">
        <v>185</v>
      </c>
      <c r="B99" s="94"/>
      <c r="C99" s="94"/>
      <c r="D99" s="94"/>
      <c r="E99" s="94"/>
      <c r="F99" s="94"/>
      <c r="G99" s="94"/>
      <c r="H99" s="94"/>
      <c r="I99" s="94"/>
      <c r="J99" s="95"/>
    </row>
    <row r="100" spans="1:10" ht="12" customHeight="1" x14ac:dyDescent="0.3">
      <c r="A100" s="96"/>
      <c r="B100" s="97"/>
      <c r="C100" s="97"/>
      <c r="D100" s="97"/>
      <c r="E100" s="97"/>
      <c r="F100" s="97"/>
      <c r="G100" s="97"/>
      <c r="H100" s="97"/>
      <c r="I100" s="97"/>
      <c r="J100" s="98"/>
    </row>
    <row r="101" spans="1:10" x14ac:dyDescent="0.3">
      <c r="A101" s="57"/>
      <c r="B101" s="57"/>
      <c r="C101" s="57"/>
      <c r="D101" s="57"/>
      <c r="E101" s="57"/>
      <c r="F101" s="57"/>
      <c r="G101" s="57"/>
      <c r="H101" s="57"/>
      <c r="I101" s="57"/>
      <c r="J101" s="57"/>
    </row>
    <row r="102" spans="1:10" x14ac:dyDescent="0.3">
      <c r="A102" s="63"/>
      <c r="B102" s="63" t="s">
        <v>189</v>
      </c>
      <c r="C102" s="63"/>
      <c r="D102" s="63"/>
      <c r="E102" s="63"/>
      <c r="F102" s="63"/>
      <c r="G102" s="63"/>
      <c r="H102" s="63"/>
      <c r="I102" s="63"/>
      <c r="J102" s="57"/>
    </row>
    <row r="103" spans="1:10" x14ac:dyDescent="0.3">
      <c r="A103" s="63"/>
      <c r="B103" s="63"/>
      <c r="C103" s="63"/>
      <c r="D103" s="63"/>
      <c r="E103" s="63"/>
      <c r="F103" s="63"/>
      <c r="G103" s="63"/>
      <c r="H103" s="63"/>
      <c r="I103" s="63"/>
      <c r="J103" s="57"/>
    </row>
    <row r="104" spans="1:10" x14ac:dyDescent="0.3">
      <c r="A104" s="63"/>
      <c r="B104" s="63"/>
      <c r="C104" s="63"/>
      <c r="D104" s="63"/>
      <c r="E104" s="63"/>
      <c r="F104" s="63"/>
      <c r="G104" s="63"/>
      <c r="H104" s="63"/>
      <c r="I104" s="63"/>
      <c r="J104" s="57"/>
    </row>
    <row r="105" spans="1:10" x14ac:dyDescent="0.3">
      <c r="A105" s="63"/>
      <c r="B105" s="63"/>
      <c r="C105" s="63"/>
      <c r="D105" s="63"/>
      <c r="E105" s="63"/>
      <c r="F105" s="63"/>
      <c r="G105" s="63"/>
      <c r="H105" s="63"/>
      <c r="I105" s="63"/>
      <c r="J105" s="57"/>
    </row>
    <row r="106" spans="1:10" x14ac:dyDescent="0.3">
      <c r="A106" s="63"/>
      <c r="B106" s="63"/>
      <c r="C106" s="63"/>
      <c r="D106" s="63"/>
      <c r="E106" s="63"/>
      <c r="F106" s="63"/>
      <c r="G106" s="63"/>
      <c r="H106" s="63"/>
      <c r="I106" s="63"/>
      <c r="J106" s="57"/>
    </row>
    <row r="107" spans="1:10" x14ac:dyDescent="0.3">
      <c r="A107" s="63"/>
      <c r="B107" s="64" t="s">
        <v>103</v>
      </c>
      <c r="C107" s="63"/>
      <c r="D107" s="63"/>
      <c r="E107" s="63"/>
      <c r="F107" s="63"/>
      <c r="G107" s="63"/>
      <c r="H107" s="64" t="s">
        <v>104</v>
      </c>
      <c r="I107" s="63"/>
      <c r="J107" s="57"/>
    </row>
    <row r="108" spans="1:10" x14ac:dyDescent="0.3">
      <c r="A108" s="63"/>
      <c r="B108" s="63" t="s">
        <v>105</v>
      </c>
      <c r="C108" s="63"/>
      <c r="D108" s="63"/>
      <c r="E108" s="63"/>
      <c r="F108" s="63"/>
      <c r="G108" s="63"/>
      <c r="H108" s="63" t="s">
        <v>106</v>
      </c>
      <c r="I108" s="63"/>
    </row>
    <row r="109" spans="1:10" x14ac:dyDescent="0.3">
      <c r="B109" s="65" t="s">
        <v>107</v>
      </c>
      <c r="H109" s="52" t="s">
        <v>108</v>
      </c>
    </row>
  </sheetData>
  <mergeCells count="155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8:D28"/>
    <mergeCell ref="E28:F28"/>
    <mergeCell ref="G28:H28"/>
    <mergeCell ref="I28:J28"/>
    <mergeCell ref="A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67:J67"/>
    <mergeCell ref="A68:J68"/>
    <mergeCell ref="A69:J69"/>
    <mergeCell ref="A71:J71"/>
    <mergeCell ref="A72:J72"/>
    <mergeCell ref="A74:J74"/>
    <mergeCell ref="A42:J42"/>
    <mergeCell ref="A43:J43"/>
    <mergeCell ref="A44:J44"/>
    <mergeCell ref="A46:J46"/>
    <mergeCell ref="A65:J65"/>
    <mergeCell ref="A66:J66"/>
    <mergeCell ref="A75:J75"/>
    <mergeCell ref="A76:B76"/>
    <mergeCell ref="C76:D76"/>
    <mergeCell ref="E76:F76"/>
    <mergeCell ref="G76:H76"/>
    <mergeCell ref="A77:B77"/>
    <mergeCell ref="C77:D77"/>
    <mergeCell ref="E77:F77"/>
    <mergeCell ref="G77:H77"/>
    <mergeCell ref="A80:B80"/>
    <mergeCell ref="C80:D80"/>
    <mergeCell ref="E80:F80"/>
    <mergeCell ref="G80:H80"/>
    <mergeCell ref="A81:B81"/>
    <mergeCell ref="C81:D81"/>
    <mergeCell ref="E81:F81"/>
    <mergeCell ref="G81:H81"/>
    <mergeCell ref="A78:B78"/>
    <mergeCell ref="C78:D78"/>
    <mergeCell ref="E78:F78"/>
    <mergeCell ref="G78:H78"/>
    <mergeCell ref="A79:B79"/>
    <mergeCell ref="C79:D79"/>
    <mergeCell ref="E79:F79"/>
    <mergeCell ref="G79:H79"/>
    <mergeCell ref="A85:J85"/>
    <mergeCell ref="A86:J86"/>
    <mergeCell ref="A87:J87"/>
    <mergeCell ref="A88:J88"/>
    <mergeCell ref="A89:J89"/>
    <mergeCell ref="A90:J90"/>
    <mergeCell ref="A82:B82"/>
    <mergeCell ref="C82:D82"/>
    <mergeCell ref="E82:F82"/>
    <mergeCell ref="G82:H82"/>
    <mergeCell ref="A83:B83"/>
    <mergeCell ref="C83:D83"/>
    <mergeCell ref="E83:F83"/>
    <mergeCell ref="G83:H83"/>
    <mergeCell ref="A99:J100"/>
    <mergeCell ref="A95:G95"/>
    <mergeCell ref="H95:J95"/>
    <mergeCell ref="A96:G96"/>
    <mergeCell ref="H96:J96"/>
    <mergeCell ref="A97:G97"/>
    <mergeCell ref="H97:J97"/>
    <mergeCell ref="A91:J91"/>
    <mergeCell ref="A92:J92"/>
    <mergeCell ref="A93:G93"/>
    <mergeCell ref="H93:J93"/>
    <mergeCell ref="A94:G94"/>
    <mergeCell ref="H94:J94"/>
  </mergeCells>
  <hyperlinks>
    <hyperlink ref="A5" r:id="rId1" display="mailto:casadenazarejd@gmail.com"/>
    <hyperlink ref="A69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topLeftCell="A97" workbookViewId="0">
      <selection activeCell="H108" sqref="H108:I110"/>
    </sheetView>
  </sheetViews>
  <sheetFormatPr defaultColWidth="9.109375" defaultRowHeight="14.4" x14ac:dyDescent="0.3"/>
  <cols>
    <col min="1" max="2" width="13.6640625" style="36" customWidth="1"/>
    <col min="3" max="3" width="9.6640625" style="36" customWidth="1"/>
    <col min="4" max="4" width="11.6640625" style="36" customWidth="1"/>
    <col min="5" max="8" width="9.6640625" style="36" customWidth="1"/>
    <col min="9" max="10" width="15.6640625" style="36" customWidth="1"/>
    <col min="11" max="13" width="9.109375" style="36"/>
    <col min="14" max="14" width="10.109375" style="36" bestFit="1" customWidth="1"/>
    <col min="15" max="16384" width="9.109375" style="36"/>
  </cols>
  <sheetData>
    <row r="1" spans="1:10" ht="15.6" x14ac:dyDescent="0.3">
      <c r="A1" s="130" t="s">
        <v>110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15" x14ac:dyDescent="0.3">
      <c r="A2" s="125" t="s">
        <v>111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ht="15" x14ac:dyDescent="0.3">
      <c r="A3" s="125" t="s">
        <v>112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ht="15" x14ac:dyDescent="0.3">
      <c r="A4" s="125" t="s">
        <v>113</v>
      </c>
      <c r="B4" s="125"/>
      <c r="C4" s="125"/>
      <c r="D4" s="125"/>
      <c r="E4" s="125"/>
      <c r="F4" s="125"/>
      <c r="G4" s="125"/>
      <c r="H4" s="125"/>
      <c r="I4" s="125"/>
      <c r="J4" s="125"/>
    </row>
    <row r="5" spans="1:10" x14ac:dyDescent="0.3">
      <c r="A5" s="126" t="s">
        <v>114</v>
      </c>
      <c r="B5" s="126"/>
      <c r="C5" s="126"/>
      <c r="D5" s="126"/>
      <c r="E5" s="126"/>
      <c r="F5" s="126"/>
      <c r="G5" s="126"/>
      <c r="H5" s="126"/>
      <c r="I5" s="126"/>
      <c r="J5" s="126"/>
    </row>
    <row r="6" spans="1:10" x14ac:dyDescent="0.3">
      <c r="A6" s="55"/>
      <c r="B6" s="55"/>
      <c r="C6" s="55"/>
      <c r="D6" s="55"/>
      <c r="E6" s="55"/>
      <c r="F6" s="55"/>
      <c r="G6" s="55"/>
      <c r="H6" s="55"/>
      <c r="I6" s="55"/>
      <c r="J6" s="55"/>
    </row>
    <row r="7" spans="1:10" x14ac:dyDescent="0.3">
      <c r="A7" s="127" t="s">
        <v>115</v>
      </c>
      <c r="B7" s="108"/>
      <c r="C7" s="108"/>
      <c r="D7" s="108"/>
      <c r="E7" s="108"/>
      <c r="F7" s="108"/>
      <c r="G7" s="108"/>
      <c r="H7" s="108"/>
      <c r="I7" s="108"/>
      <c r="J7" s="108"/>
    </row>
    <row r="8" spans="1:10" x14ac:dyDescent="0.3">
      <c r="A8" s="127" t="s">
        <v>116</v>
      </c>
      <c r="B8" s="108"/>
      <c r="C8" s="108"/>
      <c r="D8" s="108"/>
      <c r="E8" s="108"/>
      <c r="F8" s="108"/>
      <c r="G8" s="108"/>
      <c r="H8" s="108"/>
      <c r="I8" s="108"/>
      <c r="J8" s="108"/>
    </row>
    <row r="9" spans="1:10" x14ac:dyDescent="0.3">
      <c r="A9" s="56"/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3">
      <c r="A10" s="163" t="s">
        <v>117</v>
      </c>
      <c r="B10" s="157"/>
      <c r="C10" s="157"/>
      <c r="D10" s="157"/>
      <c r="E10" s="157"/>
      <c r="F10" s="157"/>
      <c r="G10" s="157"/>
      <c r="H10" s="157"/>
      <c r="I10" s="157"/>
      <c r="J10" s="157"/>
    </row>
    <row r="11" spans="1:10" x14ac:dyDescent="0.3">
      <c r="A11" s="156" t="s">
        <v>118</v>
      </c>
      <c r="B11" s="157"/>
      <c r="C11" s="157"/>
      <c r="D11" s="157"/>
      <c r="E11" s="157"/>
      <c r="F11" s="157"/>
      <c r="G11" s="157"/>
      <c r="H11" s="157"/>
      <c r="I11" s="157"/>
      <c r="J11" s="157"/>
    </row>
    <row r="12" spans="1:10" x14ac:dyDescent="0.3">
      <c r="A12" s="156" t="s">
        <v>119</v>
      </c>
      <c r="B12" s="157"/>
      <c r="C12" s="157"/>
      <c r="D12" s="157"/>
      <c r="E12" s="157"/>
      <c r="F12" s="157"/>
      <c r="G12" s="157"/>
      <c r="H12" s="157"/>
      <c r="I12" s="157"/>
      <c r="J12" s="157"/>
    </row>
    <row r="13" spans="1:10" x14ac:dyDescent="0.3">
      <c r="A13" s="156" t="s">
        <v>120</v>
      </c>
      <c r="B13" s="157"/>
      <c r="C13" s="157"/>
      <c r="D13" s="157"/>
      <c r="E13" s="157"/>
      <c r="F13" s="157"/>
      <c r="G13" s="157"/>
      <c r="H13" s="157"/>
      <c r="I13" s="157"/>
      <c r="J13" s="157"/>
    </row>
    <row r="14" spans="1:10" x14ac:dyDescent="0.3">
      <c r="A14" s="163" t="s">
        <v>121</v>
      </c>
      <c r="B14" s="157"/>
      <c r="C14" s="157"/>
      <c r="D14" s="157"/>
      <c r="E14" s="157"/>
      <c r="F14" s="157"/>
      <c r="G14" s="157"/>
      <c r="H14" s="157"/>
      <c r="I14" s="157"/>
      <c r="J14" s="157"/>
    </row>
    <row r="15" spans="1:10" x14ac:dyDescent="0.3">
      <c r="A15" s="156" t="s">
        <v>122</v>
      </c>
      <c r="B15" s="157"/>
      <c r="C15" s="157"/>
      <c r="D15" s="157"/>
      <c r="E15" s="157"/>
      <c r="F15" s="157"/>
      <c r="G15" s="157"/>
      <c r="H15" s="157"/>
      <c r="I15" s="157"/>
      <c r="J15" s="157"/>
    </row>
    <row r="16" spans="1:10" x14ac:dyDescent="0.3">
      <c r="A16" s="158" t="s">
        <v>187</v>
      </c>
      <c r="B16" s="159"/>
      <c r="C16" s="159"/>
      <c r="D16" s="159"/>
      <c r="E16" s="159"/>
      <c r="F16" s="159"/>
      <c r="G16" s="159"/>
      <c r="H16" s="159"/>
      <c r="I16" s="159"/>
      <c r="J16" s="159"/>
    </row>
    <row r="17" spans="1:10" x14ac:dyDescent="0.3">
      <c r="A17" s="160" t="s">
        <v>123</v>
      </c>
      <c r="B17" s="157"/>
      <c r="C17" s="157"/>
      <c r="D17" s="157"/>
      <c r="E17" s="157"/>
      <c r="F17" s="157"/>
      <c r="G17" s="157"/>
      <c r="H17" s="157"/>
      <c r="I17" s="157"/>
      <c r="J17" s="157"/>
    </row>
    <row r="18" spans="1:10" x14ac:dyDescent="0.3">
      <c r="A18" s="161"/>
      <c r="B18" s="108"/>
      <c r="C18" s="108"/>
      <c r="D18" s="108"/>
      <c r="E18" s="108"/>
      <c r="F18" s="108"/>
      <c r="G18" s="108"/>
      <c r="H18" s="108"/>
      <c r="I18" s="108"/>
      <c r="J18" s="108"/>
    </row>
    <row r="19" spans="1:10" x14ac:dyDescent="0.3">
      <c r="A19" s="162" t="s">
        <v>124</v>
      </c>
      <c r="B19" s="100"/>
      <c r="C19" s="100"/>
      <c r="D19" s="100"/>
      <c r="E19" s="100"/>
      <c r="F19" s="100"/>
      <c r="G19" s="100"/>
      <c r="H19" s="100"/>
      <c r="I19" s="100"/>
      <c r="J19" s="101"/>
    </row>
    <row r="20" spans="1:10" x14ac:dyDescent="0.3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 x14ac:dyDescent="0.3">
      <c r="A21" s="122" t="s">
        <v>125</v>
      </c>
      <c r="B21" s="100"/>
      <c r="C21" s="100"/>
      <c r="D21" s="101"/>
      <c r="E21" s="122" t="s">
        <v>126</v>
      </c>
      <c r="F21" s="101"/>
      <c r="G21" s="122" t="s">
        <v>127</v>
      </c>
      <c r="H21" s="101"/>
      <c r="I21" s="122" t="s">
        <v>128</v>
      </c>
      <c r="J21" s="101"/>
    </row>
    <row r="22" spans="1:10" x14ac:dyDescent="0.3">
      <c r="A22" s="145" t="s">
        <v>129</v>
      </c>
      <c r="B22" s="146"/>
      <c r="C22" s="146"/>
      <c r="D22" s="147"/>
      <c r="E22" s="148">
        <v>43131</v>
      </c>
      <c r="F22" s="149"/>
      <c r="G22" s="150" t="s">
        <v>130</v>
      </c>
      <c r="H22" s="149"/>
      <c r="I22" s="151">
        <v>1543440</v>
      </c>
      <c r="J22" s="149"/>
    </row>
    <row r="23" spans="1:10" x14ac:dyDescent="0.3">
      <c r="A23" s="145" t="s">
        <v>131</v>
      </c>
      <c r="B23" s="146"/>
      <c r="C23" s="146"/>
      <c r="D23" s="147"/>
      <c r="E23" s="148">
        <v>43272</v>
      </c>
      <c r="F23" s="154"/>
      <c r="G23" s="150" t="s">
        <v>132</v>
      </c>
      <c r="H23" s="149"/>
      <c r="I23" s="151">
        <v>46306.06</v>
      </c>
      <c r="J23" s="155"/>
    </row>
    <row r="24" spans="1:10" x14ac:dyDescent="0.3">
      <c r="A24" s="145" t="s">
        <v>133</v>
      </c>
      <c r="B24" s="146"/>
      <c r="C24" s="146"/>
      <c r="D24" s="147"/>
      <c r="E24" s="148">
        <v>43462</v>
      </c>
      <c r="F24" s="149"/>
      <c r="G24" s="150" t="s">
        <v>134</v>
      </c>
      <c r="H24" s="149"/>
      <c r="I24" s="151">
        <v>1662821.82</v>
      </c>
      <c r="J24" s="149"/>
    </row>
    <row r="25" spans="1:10" x14ac:dyDescent="0.3">
      <c r="A25" s="145" t="s">
        <v>135</v>
      </c>
      <c r="B25" s="146"/>
      <c r="C25" s="146"/>
      <c r="D25" s="147"/>
      <c r="E25" s="148">
        <v>43588</v>
      </c>
      <c r="F25" s="149"/>
      <c r="G25" s="150" t="s">
        <v>134</v>
      </c>
      <c r="H25" s="149"/>
      <c r="I25" s="151">
        <v>1781796.38</v>
      </c>
      <c r="J25" s="149"/>
    </row>
    <row r="26" spans="1:10" x14ac:dyDescent="0.3">
      <c r="A26" s="145" t="s">
        <v>136</v>
      </c>
      <c r="B26" s="146"/>
      <c r="C26" s="146"/>
      <c r="D26" s="147"/>
      <c r="E26" s="148">
        <v>43825</v>
      </c>
      <c r="F26" s="149"/>
      <c r="G26" s="150" t="s">
        <v>137</v>
      </c>
      <c r="H26" s="149"/>
      <c r="I26" s="151">
        <v>3444361.84</v>
      </c>
      <c r="J26" s="149"/>
    </row>
    <row r="27" spans="1:10" x14ac:dyDescent="0.3">
      <c r="A27" s="145" t="s">
        <v>138</v>
      </c>
      <c r="B27" s="146"/>
      <c r="C27" s="146"/>
      <c r="D27" s="147"/>
      <c r="E27" s="148">
        <v>44292</v>
      </c>
      <c r="F27" s="149"/>
      <c r="G27" s="150" t="s">
        <v>139</v>
      </c>
      <c r="H27" s="149"/>
      <c r="I27" s="151">
        <v>2541151.52</v>
      </c>
      <c r="J27" s="149"/>
    </row>
    <row r="28" spans="1:10" x14ac:dyDescent="0.3">
      <c r="A28" s="145" t="s">
        <v>140</v>
      </c>
      <c r="B28" s="146"/>
      <c r="C28" s="146"/>
      <c r="D28" s="147"/>
      <c r="E28" s="148">
        <v>44369</v>
      </c>
      <c r="F28" s="149"/>
      <c r="G28" s="150" t="s">
        <v>141</v>
      </c>
      <c r="H28" s="149"/>
      <c r="I28" s="151">
        <v>30000</v>
      </c>
      <c r="J28" s="149"/>
    </row>
    <row r="29" spans="1:10" x14ac:dyDescent="0.3">
      <c r="A29" s="57"/>
      <c r="B29" s="57"/>
      <c r="C29" s="57"/>
      <c r="D29" s="57"/>
      <c r="E29" s="57"/>
      <c r="F29" s="57"/>
      <c r="G29" s="57"/>
      <c r="H29" s="57"/>
      <c r="I29" s="58"/>
      <c r="J29" s="58"/>
    </row>
    <row r="30" spans="1:10" x14ac:dyDescent="0.3">
      <c r="A30" s="109" t="s">
        <v>142</v>
      </c>
      <c r="B30" s="100"/>
      <c r="C30" s="100"/>
      <c r="D30" s="100"/>
      <c r="E30" s="100"/>
      <c r="F30" s="100"/>
      <c r="G30" s="100"/>
      <c r="H30" s="100"/>
      <c r="I30" s="100"/>
      <c r="J30" s="101"/>
    </row>
    <row r="31" spans="1:10" x14ac:dyDescent="0.3">
      <c r="A31" s="152" t="s">
        <v>143</v>
      </c>
      <c r="B31" s="101"/>
      <c r="C31" s="152" t="s">
        <v>144</v>
      </c>
      <c r="D31" s="101"/>
      <c r="E31" s="152" t="s">
        <v>145</v>
      </c>
      <c r="F31" s="101"/>
      <c r="G31" s="152" t="s">
        <v>146</v>
      </c>
      <c r="H31" s="153"/>
      <c r="I31" s="152" t="s">
        <v>147</v>
      </c>
      <c r="J31" s="101"/>
    </row>
    <row r="32" spans="1:10" x14ac:dyDescent="0.3">
      <c r="A32" s="140"/>
      <c r="B32" s="104"/>
      <c r="C32" s="105"/>
      <c r="D32" s="107"/>
      <c r="E32" s="141"/>
      <c r="F32" s="104"/>
      <c r="G32" s="142"/>
      <c r="H32" s="143"/>
      <c r="I32" s="139"/>
      <c r="J32" s="134"/>
    </row>
    <row r="33" spans="1:10" x14ac:dyDescent="0.3">
      <c r="A33" s="141"/>
      <c r="B33" s="144"/>
      <c r="C33" s="105"/>
      <c r="D33" s="107"/>
      <c r="E33" s="141"/>
      <c r="F33" s="144"/>
      <c r="G33" s="142"/>
      <c r="H33" s="143"/>
      <c r="I33" s="139"/>
      <c r="J33" s="134"/>
    </row>
    <row r="34" spans="1:10" x14ac:dyDescent="0.3">
      <c r="A34" s="138"/>
      <c r="B34" s="101"/>
      <c r="C34" s="138"/>
      <c r="D34" s="101"/>
      <c r="E34" s="138"/>
      <c r="F34" s="101"/>
      <c r="G34" s="138"/>
      <c r="H34" s="101"/>
      <c r="I34" s="139"/>
      <c r="J34" s="134"/>
    </row>
    <row r="35" spans="1:10" x14ac:dyDescent="0.3">
      <c r="A35" s="131" t="s">
        <v>148</v>
      </c>
      <c r="B35" s="100"/>
      <c r="C35" s="100"/>
      <c r="D35" s="100"/>
      <c r="E35" s="100"/>
      <c r="F35" s="101"/>
      <c r="G35" s="132"/>
      <c r="H35" s="101"/>
      <c r="I35" s="133">
        <v>9450</v>
      </c>
      <c r="J35" s="134"/>
    </row>
    <row r="36" spans="1:10" x14ac:dyDescent="0.3">
      <c r="A36" s="131" t="s">
        <v>149</v>
      </c>
      <c r="B36" s="100"/>
      <c r="C36" s="100"/>
      <c r="D36" s="100"/>
      <c r="E36" s="100"/>
      <c r="F36" s="101"/>
      <c r="G36" s="132"/>
      <c r="H36" s="101"/>
      <c r="I36" s="135">
        <f>SUM(I32:J34)</f>
        <v>0</v>
      </c>
      <c r="J36" s="134"/>
    </row>
    <row r="37" spans="1:10" x14ac:dyDescent="0.3">
      <c r="A37" s="131" t="s">
        <v>150</v>
      </c>
      <c r="B37" s="100"/>
      <c r="C37" s="100"/>
      <c r="D37" s="100"/>
      <c r="E37" s="100"/>
      <c r="F37" s="101"/>
      <c r="G37" s="132"/>
      <c r="H37" s="101"/>
      <c r="I37" s="133">
        <v>0</v>
      </c>
      <c r="J37" s="134"/>
    </row>
    <row r="38" spans="1:10" x14ac:dyDescent="0.3">
      <c r="A38" s="131" t="s">
        <v>151</v>
      </c>
      <c r="B38" s="136"/>
      <c r="C38" s="136"/>
      <c r="D38" s="136"/>
      <c r="E38" s="136"/>
      <c r="F38" s="137"/>
      <c r="G38" s="132"/>
      <c r="H38" s="101"/>
      <c r="I38" s="135">
        <v>0</v>
      </c>
      <c r="J38" s="134"/>
    </row>
    <row r="39" spans="1:10" x14ac:dyDescent="0.3">
      <c r="A39" s="131" t="s">
        <v>152</v>
      </c>
      <c r="B39" s="100"/>
      <c r="C39" s="100"/>
      <c r="D39" s="100"/>
      <c r="E39" s="100"/>
      <c r="F39" s="101"/>
      <c r="G39" s="132"/>
      <c r="H39" s="101"/>
      <c r="I39" s="133">
        <f>SUM(I35:J38)</f>
        <v>9450</v>
      </c>
      <c r="J39" s="134"/>
    </row>
    <row r="40" spans="1:10" x14ac:dyDescent="0.3">
      <c r="A40" s="131" t="s">
        <v>153</v>
      </c>
      <c r="B40" s="100"/>
      <c r="C40" s="100"/>
      <c r="D40" s="100"/>
      <c r="E40" s="100"/>
      <c r="F40" s="101"/>
      <c r="G40" s="132"/>
      <c r="H40" s="101"/>
      <c r="I40" s="133">
        <v>0</v>
      </c>
      <c r="J40" s="134"/>
    </row>
    <row r="41" spans="1:10" x14ac:dyDescent="0.3">
      <c r="A41" s="131" t="s">
        <v>154</v>
      </c>
      <c r="B41" s="100"/>
      <c r="C41" s="100"/>
      <c r="D41" s="100"/>
      <c r="E41" s="100"/>
      <c r="F41" s="101"/>
      <c r="G41" s="132"/>
      <c r="H41" s="101"/>
      <c r="I41" s="135">
        <f>I39+I40</f>
        <v>9450</v>
      </c>
      <c r="J41" s="134"/>
    </row>
    <row r="42" spans="1:10" x14ac:dyDescent="0.3">
      <c r="A42" s="111" t="s">
        <v>155</v>
      </c>
      <c r="B42" s="108"/>
      <c r="C42" s="108"/>
      <c r="D42" s="108"/>
      <c r="E42" s="108"/>
      <c r="F42" s="108"/>
      <c r="G42" s="108"/>
      <c r="H42" s="108"/>
      <c r="I42" s="108"/>
      <c r="J42" s="108"/>
    </row>
    <row r="43" spans="1:10" x14ac:dyDescent="0.3">
      <c r="A43" s="111" t="s">
        <v>156</v>
      </c>
      <c r="B43" s="108"/>
      <c r="C43" s="108"/>
      <c r="D43" s="108"/>
      <c r="E43" s="108"/>
      <c r="F43" s="108"/>
      <c r="G43" s="108"/>
      <c r="H43" s="108"/>
      <c r="I43" s="108"/>
      <c r="J43" s="108"/>
    </row>
    <row r="44" spans="1:10" x14ac:dyDescent="0.3">
      <c r="A44" s="111" t="s">
        <v>157</v>
      </c>
      <c r="B44" s="108"/>
      <c r="C44" s="108"/>
      <c r="D44" s="108"/>
      <c r="E44" s="108"/>
      <c r="F44" s="108"/>
      <c r="G44" s="108"/>
      <c r="H44" s="108"/>
      <c r="I44" s="108"/>
      <c r="J44" s="108"/>
    </row>
    <row r="45" spans="1:10" x14ac:dyDescent="0.3">
      <c r="A45" s="57"/>
      <c r="B45" s="57"/>
      <c r="C45" s="57"/>
      <c r="D45" s="57"/>
      <c r="E45" s="57"/>
      <c r="F45" s="57"/>
      <c r="G45" s="57"/>
      <c r="H45" s="57"/>
      <c r="I45" s="57"/>
      <c r="J45" s="57"/>
    </row>
    <row r="46" spans="1:10" ht="21.75" customHeight="1" x14ac:dyDescent="0.3">
      <c r="A46" s="128" t="s">
        <v>158</v>
      </c>
      <c r="B46" s="129"/>
      <c r="C46" s="129"/>
      <c r="D46" s="129"/>
      <c r="E46" s="129"/>
      <c r="F46" s="129"/>
      <c r="G46" s="129"/>
      <c r="H46" s="129"/>
      <c r="I46" s="129"/>
      <c r="J46" s="124"/>
    </row>
    <row r="47" spans="1:10" x14ac:dyDescent="0.3">
      <c r="A47" s="59"/>
      <c r="B47" s="60"/>
      <c r="C47" s="60"/>
      <c r="D47" s="60"/>
      <c r="E47" s="60"/>
      <c r="F47" s="60"/>
      <c r="G47" s="60"/>
      <c r="H47" s="60"/>
      <c r="I47" s="60"/>
      <c r="J47" s="60"/>
    </row>
    <row r="48" spans="1:10" x14ac:dyDescent="0.3">
      <c r="A48" s="59"/>
      <c r="B48" s="60"/>
      <c r="C48" s="60"/>
      <c r="D48" s="60"/>
      <c r="E48" s="60"/>
      <c r="F48" s="60"/>
      <c r="G48" s="60"/>
      <c r="H48" s="60"/>
      <c r="I48" s="60"/>
      <c r="J48" s="60"/>
    </row>
    <row r="49" spans="1:10" x14ac:dyDescent="0.3">
      <c r="A49" s="59"/>
      <c r="B49" s="60"/>
      <c r="C49" s="60"/>
      <c r="D49" s="60"/>
      <c r="E49" s="60"/>
      <c r="F49" s="60"/>
      <c r="G49" s="60"/>
      <c r="H49" s="60"/>
      <c r="I49" s="60"/>
      <c r="J49" s="60"/>
    </row>
    <row r="50" spans="1:10" x14ac:dyDescent="0.3">
      <c r="A50" s="59"/>
      <c r="B50" s="60"/>
      <c r="C50" s="60"/>
      <c r="D50" s="60"/>
      <c r="E50" s="60"/>
      <c r="F50" s="60"/>
      <c r="G50" s="60"/>
      <c r="H50" s="60"/>
      <c r="I50" s="60"/>
      <c r="J50" s="60"/>
    </row>
    <row r="51" spans="1:10" x14ac:dyDescent="0.3">
      <c r="A51" s="59"/>
      <c r="B51" s="60"/>
      <c r="C51" s="60"/>
      <c r="D51" s="60"/>
      <c r="E51" s="60"/>
      <c r="F51" s="60"/>
      <c r="G51" s="60"/>
      <c r="H51" s="60"/>
      <c r="I51" s="60"/>
      <c r="J51" s="60"/>
    </row>
    <row r="52" spans="1:10" x14ac:dyDescent="0.3">
      <c r="A52" s="59"/>
      <c r="B52" s="60"/>
      <c r="C52" s="60"/>
      <c r="D52" s="60"/>
      <c r="E52" s="60"/>
      <c r="F52" s="60"/>
      <c r="G52" s="60"/>
      <c r="H52" s="60"/>
      <c r="I52" s="60"/>
      <c r="J52" s="60"/>
    </row>
    <row r="53" spans="1:10" x14ac:dyDescent="0.3">
      <c r="A53" s="59"/>
      <c r="B53" s="60"/>
      <c r="C53" s="60"/>
      <c r="D53" s="60"/>
      <c r="E53" s="60"/>
      <c r="F53" s="60"/>
      <c r="G53" s="60"/>
      <c r="H53" s="60"/>
      <c r="I53" s="60"/>
      <c r="J53" s="60"/>
    </row>
    <row r="54" spans="1:10" x14ac:dyDescent="0.3">
      <c r="A54" s="59"/>
      <c r="B54" s="60"/>
      <c r="C54" s="60"/>
      <c r="D54" s="60"/>
      <c r="E54" s="60"/>
      <c r="F54" s="60"/>
      <c r="G54" s="60"/>
      <c r="H54" s="60"/>
      <c r="I54" s="60"/>
      <c r="J54" s="60"/>
    </row>
    <row r="55" spans="1:10" x14ac:dyDescent="0.3">
      <c r="A55" s="59"/>
      <c r="B55" s="60"/>
      <c r="C55" s="60"/>
      <c r="D55" s="60"/>
      <c r="E55" s="60"/>
      <c r="F55" s="60"/>
      <c r="G55" s="60"/>
      <c r="H55" s="60"/>
      <c r="I55" s="60"/>
      <c r="J55" s="60"/>
    </row>
    <row r="56" spans="1:10" x14ac:dyDescent="0.3">
      <c r="A56" s="59"/>
      <c r="B56" s="60"/>
      <c r="C56" s="60"/>
      <c r="D56" s="60"/>
      <c r="E56" s="60"/>
      <c r="F56" s="60"/>
      <c r="G56" s="60"/>
      <c r="H56" s="60"/>
      <c r="I56" s="60"/>
      <c r="J56" s="60"/>
    </row>
    <row r="57" spans="1:10" x14ac:dyDescent="0.3">
      <c r="A57" s="59"/>
      <c r="B57" s="60"/>
      <c r="C57" s="60"/>
      <c r="D57" s="60"/>
      <c r="E57" s="60"/>
      <c r="F57" s="60"/>
      <c r="G57" s="60"/>
      <c r="H57" s="60"/>
      <c r="I57" s="60"/>
      <c r="J57" s="60"/>
    </row>
    <row r="58" spans="1:10" x14ac:dyDescent="0.3">
      <c r="A58" s="59"/>
      <c r="B58" s="60"/>
      <c r="C58" s="60"/>
      <c r="D58" s="60"/>
      <c r="E58" s="60"/>
      <c r="F58" s="60"/>
      <c r="G58" s="60"/>
      <c r="H58" s="60"/>
      <c r="I58" s="60"/>
      <c r="J58" s="60"/>
    </row>
    <row r="59" spans="1:10" x14ac:dyDescent="0.3">
      <c r="A59" s="59"/>
      <c r="B59" s="60"/>
      <c r="C59" s="60"/>
      <c r="D59" s="60"/>
      <c r="E59" s="60"/>
      <c r="F59" s="60"/>
      <c r="G59" s="60"/>
      <c r="H59" s="60"/>
      <c r="I59" s="60"/>
      <c r="J59" s="60"/>
    </row>
    <row r="60" spans="1:10" x14ac:dyDescent="0.3">
      <c r="A60" s="59"/>
      <c r="B60" s="60"/>
      <c r="C60" s="60"/>
      <c r="D60" s="60"/>
      <c r="E60" s="60"/>
      <c r="F60" s="60"/>
      <c r="G60" s="60"/>
      <c r="H60" s="60"/>
      <c r="I60" s="60"/>
      <c r="J60" s="60"/>
    </row>
    <row r="61" spans="1:10" x14ac:dyDescent="0.3">
      <c r="A61" s="59"/>
      <c r="B61" s="60"/>
      <c r="C61" s="60"/>
      <c r="D61" s="60"/>
      <c r="E61" s="60"/>
      <c r="F61" s="60"/>
      <c r="G61" s="60"/>
      <c r="H61" s="60"/>
      <c r="I61" s="60"/>
      <c r="J61" s="60"/>
    </row>
    <row r="62" spans="1:10" x14ac:dyDescent="0.3">
      <c r="A62" s="59"/>
      <c r="B62" s="60"/>
      <c r="C62" s="60"/>
      <c r="D62" s="60"/>
      <c r="E62" s="60"/>
      <c r="F62" s="60"/>
      <c r="G62" s="60"/>
      <c r="H62" s="60"/>
      <c r="I62" s="60"/>
      <c r="J62" s="60"/>
    </row>
    <row r="63" spans="1:10" x14ac:dyDescent="0.3">
      <c r="A63" s="59"/>
      <c r="B63" s="60"/>
      <c r="C63" s="60"/>
      <c r="D63" s="60"/>
      <c r="E63" s="60"/>
      <c r="F63" s="60"/>
      <c r="G63" s="60"/>
      <c r="H63" s="60"/>
      <c r="I63" s="60"/>
      <c r="J63" s="60"/>
    </row>
    <row r="64" spans="1:10" x14ac:dyDescent="0.3">
      <c r="A64" s="59"/>
      <c r="B64" s="60"/>
      <c r="C64" s="60"/>
      <c r="D64" s="60"/>
      <c r="E64" s="60"/>
      <c r="F64" s="60"/>
      <c r="G64" s="60"/>
      <c r="H64" s="60"/>
      <c r="I64" s="60"/>
      <c r="J64" s="60"/>
    </row>
    <row r="65" spans="1:10" ht="15.6" x14ac:dyDescent="0.3">
      <c r="A65" s="130" t="s">
        <v>110</v>
      </c>
      <c r="B65" s="130"/>
      <c r="C65" s="130"/>
      <c r="D65" s="130"/>
      <c r="E65" s="130"/>
      <c r="F65" s="130"/>
      <c r="G65" s="130"/>
      <c r="H65" s="130"/>
      <c r="I65" s="130"/>
      <c r="J65" s="130"/>
    </row>
    <row r="66" spans="1:10" ht="15" x14ac:dyDescent="0.3">
      <c r="A66" s="125" t="s">
        <v>111</v>
      </c>
      <c r="B66" s="125"/>
      <c r="C66" s="125"/>
      <c r="D66" s="125"/>
      <c r="E66" s="125"/>
      <c r="F66" s="125"/>
      <c r="G66" s="125"/>
      <c r="H66" s="125"/>
      <c r="I66" s="125"/>
      <c r="J66" s="125"/>
    </row>
    <row r="67" spans="1:10" ht="15" x14ac:dyDescent="0.3">
      <c r="A67" s="125" t="s">
        <v>112</v>
      </c>
      <c r="B67" s="125"/>
      <c r="C67" s="125"/>
      <c r="D67" s="125"/>
      <c r="E67" s="125"/>
      <c r="F67" s="125"/>
      <c r="G67" s="125"/>
      <c r="H67" s="125"/>
      <c r="I67" s="125"/>
      <c r="J67" s="125"/>
    </row>
    <row r="68" spans="1:10" ht="15" x14ac:dyDescent="0.3">
      <c r="A68" s="125" t="s">
        <v>113</v>
      </c>
      <c r="B68" s="125"/>
      <c r="C68" s="125"/>
      <c r="D68" s="125"/>
      <c r="E68" s="125"/>
      <c r="F68" s="125"/>
      <c r="G68" s="125"/>
      <c r="H68" s="125"/>
      <c r="I68" s="125"/>
      <c r="J68" s="125"/>
    </row>
    <row r="69" spans="1:10" x14ac:dyDescent="0.3">
      <c r="A69" s="126" t="s">
        <v>114</v>
      </c>
      <c r="B69" s="126"/>
      <c r="C69" s="126"/>
      <c r="D69" s="126"/>
      <c r="E69" s="126"/>
      <c r="F69" s="126"/>
      <c r="G69" s="126"/>
      <c r="H69" s="126"/>
      <c r="I69" s="126"/>
      <c r="J69" s="126"/>
    </row>
    <row r="70" spans="1:10" x14ac:dyDescent="0.3">
      <c r="A70" s="55"/>
      <c r="B70" s="55"/>
      <c r="C70" s="55"/>
      <c r="D70" s="55"/>
      <c r="E70" s="55"/>
      <c r="F70" s="55"/>
      <c r="G70" s="55"/>
      <c r="H70" s="55"/>
      <c r="I70" s="55"/>
      <c r="J70" s="55"/>
    </row>
    <row r="71" spans="1:10" x14ac:dyDescent="0.3">
      <c r="A71" s="127" t="s">
        <v>115</v>
      </c>
      <c r="B71" s="108"/>
      <c r="C71" s="108"/>
      <c r="D71" s="108"/>
      <c r="E71" s="108"/>
      <c r="F71" s="108"/>
      <c r="G71" s="108"/>
      <c r="H71" s="108"/>
      <c r="I71" s="108"/>
      <c r="J71" s="108"/>
    </row>
    <row r="72" spans="1:10" x14ac:dyDescent="0.3">
      <c r="A72" s="127" t="s">
        <v>116</v>
      </c>
      <c r="B72" s="108"/>
      <c r="C72" s="108"/>
      <c r="D72" s="108"/>
      <c r="E72" s="108"/>
      <c r="F72" s="108"/>
      <c r="G72" s="108"/>
      <c r="H72" s="108"/>
      <c r="I72" s="108"/>
      <c r="J72" s="108"/>
    </row>
    <row r="73" spans="1:10" x14ac:dyDescent="0.3">
      <c r="A73" s="59"/>
      <c r="B73" s="60"/>
      <c r="C73" s="60"/>
      <c r="D73" s="60"/>
      <c r="E73" s="60"/>
      <c r="F73" s="60"/>
      <c r="G73" s="60"/>
      <c r="H73" s="60"/>
      <c r="I73" s="60"/>
      <c r="J73" s="60"/>
    </row>
    <row r="74" spans="1:10" x14ac:dyDescent="0.3">
      <c r="A74" s="109" t="s">
        <v>159</v>
      </c>
      <c r="B74" s="100"/>
      <c r="C74" s="100"/>
      <c r="D74" s="100"/>
      <c r="E74" s="100"/>
      <c r="F74" s="100"/>
      <c r="G74" s="100"/>
      <c r="H74" s="100"/>
      <c r="I74" s="100"/>
      <c r="J74" s="101"/>
    </row>
    <row r="75" spans="1:10" x14ac:dyDescent="0.3">
      <c r="A75" s="121" t="str">
        <f>A19</f>
        <v>ORIGEM DOS RECURSOS (1): Estadual</v>
      </c>
      <c r="B75" s="100"/>
      <c r="C75" s="100"/>
      <c r="D75" s="100"/>
      <c r="E75" s="100"/>
      <c r="F75" s="100"/>
      <c r="G75" s="100"/>
      <c r="H75" s="100"/>
      <c r="I75" s="100"/>
      <c r="J75" s="101"/>
    </row>
    <row r="76" spans="1:10" ht="72.599999999999994" x14ac:dyDescent="0.3">
      <c r="A76" s="122" t="s">
        <v>160</v>
      </c>
      <c r="B76" s="101"/>
      <c r="C76" s="123" t="s">
        <v>161</v>
      </c>
      <c r="D76" s="124"/>
      <c r="E76" s="122" t="s">
        <v>162</v>
      </c>
      <c r="F76" s="101"/>
      <c r="G76" s="122" t="s">
        <v>163</v>
      </c>
      <c r="H76" s="101"/>
      <c r="I76" s="61" t="s">
        <v>164</v>
      </c>
      <c r="J76" s="61" t="s">
        <v>165</v>
      </c>
    </row>
    <row r="77" spans="1:10" x14ac:dyDescent="0.3">
      <c r="A77" s="114" t="s">
        <v>166</v>
      </c>
      <c r="B77" s="114"/>
      <c r="C77" s="115">
        <v>0</v>
      </c>
      <c r="D77" s="107"/>
      <c r="E77" s="105">
        <v>0</v>
      </c>
      <c r="F77" s="107"/>
      <c r="G77" s="105">
        <f t="shared" ref="G77:G83" si="0">C77-J77</f>
        <v>0</v>
      </c>
      <c r="H77" s="107"/>
      <c r="I77" s="62">
        <f t="shared" ref="I77:I83" si="1">+E77+G77</f>
        <v>0</v>
      </c>
      <c r="J77" s="62">
        <v>0</v>
      </c>
    </row>
    <row r="78" spans="1:10" x14ac:dyDescent="0.3">
      <c r="A78" s="118" t="s">
        <v>167</v>
      </c>
      <c r="B78" s="118"/>
      <c r="C78" s="115">
        <v>0</v>
      </c>
      <c r="D78" s="107"/>
      <c r="E78" s="105">
        <v>0</v>
      </c>
      <c r="F78" s="107"/>
      <c r="G78" s="105">
        <f t="shared" si="0"/>
        <v>0</v>
      </c>
      <c r="H78" s="107"/>
      <c r="I78" s="62">
        <f t="shared" si="1"/>
        <v>0</v>
      </c>
      <c r="J78" s="62">
        <v>0</v>
      </c>
    </row>
    <row r="79" spans="1:10" x14ac:dyDescent="0.3">
      <c r="A79" s="119" t="s">
        <v>168</v>
      </c>
      <c r="B79" s="120"/>
      <c r="C79" s="115">
        <v>0</v>
      </c>
      <c r="D79" s="107"/>
      <c r="E79" s="105">
        <v>0</v>
      </c>
      <c r="F79" s="107"/>
      <c r="G79" s="105">
        <f t="shared" si="0"/>
        <v>0</v>
      </c>
      <c r="H79" s="107"/>
      <c r="I79" s="62">
        <f t="shared" si="1"/>
        <v>0</v>
      </c>
      <c r="J79" s="62">
        <v>0</v>
      </c>
    </row>
    <row r="80" spans="1:10" x14ac:dyDescent="0.3">
      <c r="A80" s="114" t="s">
        <v>169</v>
      </c>
      <c r="B80" s="114"/>
      <c r="C80" s="115">
        <v>0</v>
      </c>
      <c r="D80" s="107"/>
      <c r="E80" s="105">
        <v>0</v>
      </c>
      <c r="F80" s="107"/>
      <c r="G80" s="105">
        <f t="shared" si="0"/>
        <v>0</v>
      </c>
      <c r="H80" s="107"/>
      <c r="I80" s="62">
        <f t="shared" si="1"/>
        <v>0</v>
      </c>
      <c r="J80" s="62">
        <v>0</v>
      </c>
    </row>
    <row r="81" spans="1:14" x14ac:dyDescent="0.3">
      <c r="A81" s="114" t="s">
        <v>170</v>
      </c>
      <c r="B81" s="114"/>
      <c r="C81" s="115">
        <v>0</v>
      </c>
      <c r="D81" s="107"/>
      <c r="E81" s="105">
        <v>0</v>
      </c>
      <c r="F81" s="107"/>
      <c r="G81" s="105">
        <f t="shared" si="0"/>
        <v>0</v>
      </c>
      <c r="H81" s="107"/>
      <c r="I81" s="62">
        <f t="shared" si="1"/>
        <v>0</v>
      </c>
      <c r="J81" s="62">
        <v>0</v>
      </c>
    </row>
    <row r="82" spans="1:14" x14ac:dyDescent="0.3">
      <c r="A82" s="114" t="s">
        <v>171</v>
      </c>
      <c r="B82" s="114"/>
      <c r="C82" s="115">
        <v>0</v>
      </c>
      <c r="D82" s="107"/>
      <c r="E82" s="105">
        <v>0</v>
      </c>
      <c r="F82" s="107"/>
      <c r="G82" s="105">
        <f t="shared" si="0"/>
        <v>0</v>
      </c>
      <c r="H82" s="107"/>
      <c r="I82" s="62">
        <f t="shared" si="1"/>
        <v>0</v>
      </c>
      <c r="J82" s="62">
        <v>0</v>
      </c>
      <c r="N82" s="38"/>
    </row>
    <row r="83" spans="1:14" x14ac:dyDescent="0.3">
      <c r="A83" s="114" t="s">
        <v>172</v>
      </c>
      <c r="B83" s="114"/>
      <c r="C83" s="115">
        <v>5200</v>
      </c>
      <c r="D83" s="107"/>
      <c r="E83" s="105">
        <v>0</v>
      </c>
      <c r="F83" s="107"/>
      <c r="G83" s="105">
        <f t="shared" si="0"/>
        <v>5200</v>
      </c>
      <c r="H83" s="107"/>
      <c r="I83" s="62">
        <f t="shared" si="1"/>
        <v>5200</v>
      </c>
      <c r="J83" s="62">
        <v>0</v>
      </c>
      <c r="N83" s="38"/>
    </row>
    <row r="84" spans="1:14" x14ac:dyDescent="0.3">
      <c r="A84" s="116" t="s">
        <v>102</v>
      </c>
      <c r="B84" s="117"/>
      <c r="C84" s="115">
        <f>SUM(C77:D83)</f>
        <v>5200</v>
      </c>
      <c r="D84" s="107"/>
      <c r="E84" s="105">
        <f>SUM(E77:F83)</f>
        <v>0</v>
      </c>
      <c r="F84" s="107"/>
      <c r="G84" s="105">
        <f>SUM(G77:H83)</f>
        <v>5200</v>
      </c>
      <c r="H84" s="107"/>
      <c r="I84" s="62">
        <f>SUM(I77:I83)</f>
        <v>5200</v>
      </c>
      <c r="J84" s="62">
        <f>SUM(J77:J83)</f>
        <v>0</v>
      </c>
    </row>
    <row r="85" spans="1:14" x14ac:dyDescent="0.3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6" spans="1:14" x14ac:dyDescent="0.3">
      <c r="A86" s="111" t="s">
        <v>173</v>
      </c>
      <c r="B86" s="108"/>
      <c r="C86" s="108"/>
      <c r="D86" s="108"/>
      <c r="E86" s="108"/>
      <c r="F86" s="108"/>
      <c r="G86" s="108"/>
      <c r="H86" s="108"/>
      <c r="I86" s="108"/>
      <c r="J86" s="108"/>
    </row>
    <row r="87" spans="1:14" x14ac:dyDescent="0.3">
      <c r="A87" s="111" t="s">
        <v>174</v>
      </c>
      <c r="B87" s="108"/>
      <c r="C87" s="108"/>
      <c r="D87" s="108"/>
      <c r="E87" s="108"/>
      <c r="F87" s="108"/>
      <c r="G87" s="108"/>
      <c r="H87" s="108"/>
      <c r="I87" s="108"/>
      <c r="J87" s="108"/>
    </row>
    <row r="88" spans="1:14" x14ac:dyDescent="0.3">
      <c r="A88" s="111" t="s">
        <v>175</v>
      </c>
      <c r="B88" s="108"/>
      <c r="C88" s="108"/>
      <c r="D88" s="108"/>
      <c r="E88" s="108"/>
      <c r="F88" s="108"/>
      <c r="G88" s="108"/>
      <c r="H88" s="108"/>
      <c r="I88" s="108"/>
      <c r="J88" s="108"/>
    </row>
    <row r="89" spans="1:14" x14ac:dyDescent="0.3">
      <c r="A89" s="111" t="s">
        <v>176</v>
      </c>
      <c r="B89" s="108"/>
      <c r="C89" s="108"/>
      <c r="D89" s="108"/>
      <c r="E89" s="108"/>
      <c r="F89" s="108"/>
      <c r="G89" s="108"/>
      <c r="H89" s="108"/>
      <c r="I89" s="108"/>
      <c r="J89" s="108"/>
    </row>
    <row r="90" spans="1:14" ht="23.25" customHeight="1" x14ac:dyDescent="0.3">
      <c r="A90" s="112" t="s">
        <v>177</v>
      </c>
      <c r="B90" s="113"/>
      <c r="C90" s="113"/>
      <c r="D90" s="113"/>
      <c r="E90" s="113"/>
      <c r="F90" s="113"/>
      <c r="G90" s="113"/>
      <c r="H90" s="113"/>
      <c r="I90" s="113"/>
      <c r="J90" s="113"/>
    </row>
    <row r="91" spans="1:14" x14ac:dyDescent="0.3">
      <c r="A91" s="111" t="s">
        <v>178</v>
      </c>
      <c r="B91" s="108"/>
      <c r="C91" s="108"/>
      <c r="D91" s="108"/>
      <c r="E91" s="108"/>
      <c r="F91" s="108"/>
      <c r="G91" s="108"/>
      <c r="H91" s="108"/>
      <c r="I91" s="108"/>
      <c r="J91" s="108"/>
    </row>
    <row r="92" spans="1:14" x14ac:dyDescent="0.3">
      <c r="A92" s="108"/>
      <c r="B92" s="108"/>
      <c r="C92" s="108"/>
      <c r="D92" s="108"/>
      <c r="E92" s="108"/>
      <c r="F92" s="108"/>
      <c r="G92" s="108"/>
      <c r="H92" s="108"/>
      <c r="I92" s="108"/>
      <c r="J92" s="108"/>
    </row>
    <row r="93" spans="1:14" x14ac:dyDescent="0.3">
      <c r="A93" s="109" t="s">
        <v>179</v>
      </c>
      <c r="B93" s="100"/>
      <c r="C93" s="100"/>
      <c r="D93" s="100"/>
      <c r="E93" s="100"/>
      <c r="F93" s="100"/>
      <c r="G93" s="100"/>
      <c r="H93" s="100"/>
      <c r="I93" s="100"/>
      <c r="J93" s="101"/>
    </row>
    <row r="94" spans="1:14" x14ac:dyDescent="0.3">
      <c r="A94" s="99" t="s">
        <v>180</v>
      </c>
      <c r="B94" s="100"/>
      <c r="C94" s="100"/>
      <c r="D94" s="100"/>
      <c r="E94" s="100"/>
      <c r="F94" s="100"/>
      <c r="G94" s="101"/>
      <c r="H94" s="102">
        <f>I41</f>
        <v>9450</v>
      </c>
      <c r="I94" s="103"/>
      <c r="J94" s="104"/>
    </row>
    <row r="95" spans="1:14" x14ac:dyDescent="0.3">
      <c r="A95" s="99" t="s">
        <v>181</v>
      </c>
      <c r="B95" s="100"/>
      <c r="C95" s="100"/>
      <c r="D95" s="100"/>
      <c r="E95" s="100"/>
      <c r="F95" s="100"/>
      <c r="G95" s="101"/>
      <c r="H95" s="110">
        <f>I84</f>
        <v>5200</v>
      </c>
      <c r="I95" s="103"/>
      <c r="J95" s="104"/>
    </row>
    <row r="96" spans="1:14" x14ac:dyDescent="0.3">
      <c r="A96" s="99" t="s">
        <v>182</v>
      </c>
      <c r="B96" s="100"/>
      <c r="C96" s="100"/>
      <c r="D96" s="100"/>
      <c r="E96" s="100"/>
      <c r="F96" s="100"/>
      <c r="G96" s="101"/>
      <c r="H96" s="102">
        <f>I39-H95-I40</f>
        <v>4250</v>
      </c>
      <c r="I96" s="103"/>
      <c r="J96" s="104"/>
    </row>
    <row r="97" spans="1:10" x14ac:dyDescent="0.3">
      <c r="A97" s="99" t="s">
        <v>183</v>
      </c>
      <c r="B97" s="100"/>
      <c r="C97" s="100"/>
      <c r="D97" s="100"/>
      <c r="E97" s="100"/>
      <c r="F97" s="100"/>
      <c r="G97" s="101"/>
      <c r="H97" s="105">
        <v>0</v>
      </c>
      <c r="I97" s="106"/>
      <c r="J97" s="107"/>
    </row>
    <row r="98" spans="1:10" x14ac:dyDescent="0.3">
      <c r="A98" s="99" t="s">
        <v>184</v>
      </c>
      <c r="B98" s="100"/>
      <c r="C98" s="100"/>
      <c r="D98" s="100"/>
      <c r="E98" s="100"/>
      <c r="F98" s="100"/>
      <c r="G98" s="101"/>
      <c r="H98" s="102">
        <f>H96-H97</f>
        <v>4250</v>
      </c>
      <c r="I98" s="103"/>
      <c r="J98" s="104"/>
    </row>
    <row r="99" spans="1:10" x14ac:dyDescent="0.3">
      <c r="A99" s="57"/>
      <c r="B99" s="57"/>
      <c r="C99" s="57"/>
      <c r="D99" s="57"/>
      <c r="E99" s="57"/>
      <c r="F99" s="57"/>
      <c r="G99" s="57"/>
      <c r="H99" s="57"/>
      <c r="I99" s="57"/>
      <c r="J99" s="57"/>
    </row>
    <row r="100" spans="1:10" x14ac:dyDescent="0.3">
      <c r="A100" s="93" t="s">
        <v>185</v>
      </c>
      <c r="B100" s="94"/>
      <c r="C100" s="94"/>
      <c r="D100" s="94"/>
      <c r="E100" s="94"/>
      <c r="F100" s="94"/>
      <c r="G100" s="94"/>
      <c r="H100" s="94"/>
      <c r="I100" s="94"/>
      <c r="J100" s="95"/>
    </row>
    <row r="101" spans="1:10" ht="12" customHeight="1" x14ac:dyDescent="0.3">
      <c r="A101" s="96"/>
      <c r="B101" s="97"/>
      <c r="C101" s="97"/>
      <c r="D101" s="97"/>
      <c r="E101" s="97"/>
      <c r="F101" s="97"/>
      <c r="G101" s="97"/>
      <c r="H101" s="97"/>
      <c r="I101" s="97"/>
      <c r="J101" s="98"/>
    </row>
    <row r="102" spans="1:10" x14ac:dyDescent="0.3">
      <c r="A102" s="57"/>
      <c r="B102" s="57"/>
      <c r="C102" s="57"/>
      <c r="D102" s="57"/>
      <c r="E102" s="57"/>
      <c r="F102" s="57"/>
      <c r="G102" s="57"/>
      <c r="H102" s="57"/>
      <c r="I102" s="57"/>
      <c r="J102" s="57"/>
    </row>
    <row r="103" spans="1:10" x14ac:dyDescent="0.3">
      <c r="A103" s="63"/>
      <c r="B103" s="63" t="s">
        <v>188</v>
      </c>
      <c r="C103" s="63"/>
      <c r="D103" s="63"/>
      <c r="E103" s="63"/>
      <c r="F103" s="63"/>
      <c r="G103" s="63"/>
      <c r="H103" s="63"/>
      <c r="I103" s="63"/>
      <c r="J103" s="57"/>
    </row>
    <row r="104" spans="1:10" x14ac:dyDescent="0.3">
      <c r="A104" s="63"/>
      <c r="B104" s="63"/>
      <c r="C104" s="63"/>
      <c r="D104" s="63"/>
      <c r="E104" s="63"/>
      <c r="F104" s="63"/>
      <c r="G104" s="63"/>
      <c r="H104" s="63"/>
      <c r="I104" s="63"/>
      <c r="J104" s="57"/>
    </row>
    <row r="105" spans="1:10" x14ac:dyDescent="0.3">
      <c r="A105" s="63"/>
      <c r="B105" s="63"/>
      <c r="C105" s="63"/>
      <c r="D105" s="63"/>
      <c r="E105" s="63"/>
      <c r="F105" s="63"/>
      <c r="G105" s="63"/>
      <c r="H105" s="63"/>
      <c r="I105" s="63"/>
      <c r="J105" s="57"/>
    </row>
    <row r="106" spans="1:10" x14ac:dyDescent="0.3">
      <c r="A106" s="63"/>
      <c r="B106" s="63"/>
      <c r="C106" s="63"/>
      <c r="D106" s="63"/>
      <c r="E106" s="63"/>
      <c r="F106" s="63"/>
      <c r="G106" s="63"/>
      <c r="H106" s="63"/>
      <c r="I106" s="63"/>
      <c r="J106" s="57"/>
    </row>
    <row r="107" spans="1:10" x14ac:dyDescent="0.3">
      <c r="A107" s="63"/>
      <c r="B107" s="63"/>
      <c r="C107" s="63"/>
      <c r="D107" s="63"/>
      <c r="E107" s="63"/>
      <c r="F107" s="63"/>
      <c r="G107" s="63"/>
      <c r="H107" s="63"/>
      <c r="I107" s="63"/>
      <c r="J107" s="57"/>
    </row>
    <row r="108" spans="1:10" x14ac:dyDescent="0.3">
      <c r="A108" s="63"/>
      <c r="B108" s="64" t="s">
        <v>103</v>
      </c>
      <c r="C108" s="63"/>
      <c r="D108" s="63"/>
      <c r="E108" s="63"/>
      <c r="F108" s="63"/>
      <c r="G108" s="63"/>
      <c r="H108" s="64" t="s">
        <v>104</v>
      </c>
      <c r="I108" s="63"/>
      <c r="J108" s="57"/>
    </row>
    <row r="109" spans="1:10" x14ac:dyDescent="0.3">
      <c r="A109" s="63"/>
      <c r="B109" s="63" t="s">
        <v>105</v>
      </c>
      <c r="C109" s="63"/>
      <c r="D109" s="63"/>
      <c r="E109" s="63"/>
      <c r="F109" s="63"/>
      <c r="G109" s="63"/>
      <c r="H109" s="63" t="s">
        <v>106</v>
      </c>
      <c r="I109" s="63"/>
    </row>
    <row r="110" spans="1:10" x14ac:dyDescent="0.3">
      <c r="B110" s="65" t="s">
        <v>107</v>
      </c>
      <c r="H110" s="52" t="s">
        <v>108</v>
      </c>
    </row>
  </sheetData>
  <mergeCells count="159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8:D28"/>
    <mergeCell ref="E28:F28"/>
    <mergeCell ref="G28:H28"/>
    <mergeCell ref="I28:J28"/>
    <mergeCell ref="A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67:J67"/>
    <mergeCell ref="A68:J68"/>
    <mergeCell ref="A69:J69"/>
    <mergeCell ref="A71:J71"/>
    <mergeCell ref="A72:J72"/>
    <mergeCell ref="A74:J74"/>
    <mergeCell ref="A42:J42"/>
    <mergeCell ref="A43:J43"/>
    <mergeCell ref="A44:J44"/>
    <mergeCell ref="A46:J46"/>
    <mergeCell ref="A65:J65"/>
    <mergeCell ref="A66:J66"/>
    <mergeCell ref="A78:B78"/>
    <mergeCell ref="C78:D78"/>
    <mergeCell ref="E78:F78"/>
    <mergeCell ref="G78:H78"/>
    <mergeCell ref="A79:B79"/>
    <mergeCell ref="C79:D79"/>
    <mergeCell ref="E79:F79"/>
    <mergeCell ref="G79:H79"/>
    <mergeCell ref="A75:J75"/>
    <mergeCell ref="A76:B76"/>
    <mergeCell ref="C76:D76"/>
    <mergeCell ref="E76:F76"/>
    <mergeCell ref="G76:H76"/>
    <mergeCell ref="A77:B77"/>
    <mergeCell ref="C77:D77"/>
    <mergeCell ref="E77:F77"/>
    <mergeCell ref="G77:H77"/>
    <mergeCell ref="A82:B82"/>
    <mergeCell ref="C82:D82"/>
    <mergeCell ref="E82:F82"/>
    <mergeCell ref="G82:H82"/>
    <mergeCell ref="A83:B83"/>
    <mergeCell ref="C83:D83"/>
    <mergeCell ref="E83:F83"/>
    <mergeCell ref="G83:H83"/>
    <mergeCell ref="A80:B80"/>
    <mergeCell ref="C80:D80"/>
    <mergeCell ref="E80:F80"/>
    <mergeCell ref="G80:H80"/>
    <mergeCell ref="A81:B81"/>
    <mergeCell ref="C81:D81"/>
    <mergeCell ref="E81:F81"/>
    <mergeCell ref="G81:H81"/>
    <mergeCell ref="A88:J88"/>
    <mergeCell ref="A89:J89"/>
    <mergeCell ref="A90:J90"/>
    <mergeCell ref="A91:J91"/>
    <mergeCell ref="A92:J92"/>
    <mergeCell ref="A93:J93"/>
    <mergeCell ref="A84:B84"/>
    <mergeCell ref="C84:D84"/>
    <mergeCell ref="E84:F84"/>
    <mergeCell ref="G84:H84"/>
    <mergeCell ref="A86:J86"/>
    <mergeCell ref="A87:J87"/>
    <mergeCell ref="A97:G97"/>
    <mergeCell ref="H97:J97"/>
    <mergeCell ref="A98:G98"/>
    <mergeCell ref="H98:J98"/>
    <mergeCell ref="A100:J101"/>
    <mergeCell ref="A94:G94"/>
    <mergeCell ref="H94:J94"/>
    <mergeCell ref="A95:G95"/>
    <mergeCell ref="H95:J95"/>
    <mergeCell ref="A96:G96"/>
    <mergeCell ref="H96:J96"/>
  </mergeCells>
  <hyperlinks>
    <hyperlink ref="A5" r:id="rId1" display="mailto:casadenazarejd@gmail.com"/>
    <hyperlink ref="A69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2"/>
  <sheetViews>
    <sheetView topLeftCell="A97" workbookViewId="0">
      <selection activeCell="C106" sqref="C106:D108"/>
    </sheetView>
  </sheetViews>
  <sheetFormatPr defaultRowHeight="14.4" x14ac:dyDescent="0.3"/>
  <cols>
    <col min="1" max="1" width="11" style="36" bestFit="1" customWidth="1"/>
    <col min="2" max="2" width="71.109375" style="36" customWidth="1"/>
    <col min="3" max="3" width="10.44140625" style="36" bestFit="1" customWidth="1"/>
    <col min="4" max="5" width="10.44140625" style="36" customWidth="1"/>
    <col min="6" max="16384" width="8.88671875" style="36"/>
  </cols>
  <sheetData>
    <row r="1" spans="1:5" x14ac:dyDescent="0.3">
      <c r="A1" s="22" t="s">
        <v>26</v>
      </c>
      <c r="B1" s="2"/>
      <c r="C1" s="22"/>
      <c r="D1" s="3"/>
      <c r="E1" s="4"/>
    </row>
    <row r="2" spans="1:5" x14ac:dyDescent="0.3">
      <c r="A2" s="5"/>
      <c r="B2" s="6"/>
      <c r="C2" s="25"/>
      <c r="D2" s="33"/>
      <c r="E2" s="4"/>
    </row>
    <row r="3" spans="1:5" x14ac:dyDescent="0.3">
      <c r="A3" s="22" t="s">
        <v>190</v>
      </c>
      <c r="B3" s="2"/>
      <c r="C3" s="22"/>
      <c r="D3" s="3"/>
      <c r="E3" s="4"/>
    </row>
    <row r="4" spans="1:5" x14ac:dyDescent="0.3">
      <c r="A4" s="22" t="s">
        <v>27</v>
      </c>
      <c r="B4" s="2"/>
      <c r="C4" s="22"/>
      <c r="D4" s="3"/>
      <c r="E4" s="4"/>
    </row>
    <row r="5" spans="1:5" x14ac:dyDescent="0.3">
      <c r="A5" s="5"/>
      <c r="B5" s="6"/>
      <c r="C5" s="25"/>
      <c r="D5" s="33"/>
      <c r="E5" s="4"/>
    </row>
    <row r="6" spans="1:5" x14ac:dyDescent="0.3">
      <c r="A6" s="1" t="s">
        <v>28</v>
      </c>
      <c r="B6" s="29"/>
      <c r="C6" s="25"/>
      <c r="D6" s="33"/>
      <c r="E6" s="16" t="s">
        <v>29</v>
      </c>
    </row>
    <row r="7" spans="1:5" x14ac:dyDescent="0.3">
      <c r="A7" s="1" t="s">
        <v>30</v>
      </c>
      <c r="B7" s="6"/>
      <c r="C7" s="25"/>
      <c r="D7" s="33"/>
      <c r="E7" s="16" t="s">
        <v>31</v>
      </c>
    </row>
    <row r="8" spans="1:5" x14ac:dyDescent="0.3">
      <c r="A8" s="1" t="s">
        <v>32</v>
      </c>
      <c r="B8" s="6"/>
      <c r="C8" s="25"/>
      <c r="D8" s="33"/>
      <c r="E8" s="16" t="s">
        <v>33</v>
      </c>
    </row>
    <row r="9" spans="1:5" x14ac:dyDescent="0.3">
      <c r="A9" s="10" t="s">
        <v>34</v>
      </c>
      <c r="B9" s="6"/>
      <c r="C9" s="4"/>
      <c r="D9" s="33"/>
      <c r="E9" s="16" t="s">
        <v>35</v>
      </c>
    </row>
    <row r="10" spans="1:5" x14ac:dyDescent="0.3">
      <c r="A10" s="1" t="s">
        <v>36</v>
      </c>
      <c r="B10" s="29"/>
      <c r="C10" s="4"/>
      <c r="D10" s="33"/>
      <c r="E10" s="13" t="s">
        <v>37</v>
      </c>
    </row>
    <row r="11" spans="1:5" x14ac:dyDescent="0.3">
      <c r="A11" s="1" t="s">
        <v>38</v>
      </c>
      <c r="B11" s="29"/>
      <c r="C11" s="4"/>
      <c r="D11" s="33"/>
      <c r="E11" s="14" t="s">
        <v>39</v>
      </c>
    </row>
    <row r="12" spans="1:5" x14ac:dyDescent="0.3">
      <c r="A12" s="26" t="s">
        <v>40</v>
      </c>
      <c r="B12" s="20"/>
      <c r="C12" s="35"/>
      <c r="D12" s="28"/>
      <c r="E12" s="20"/>
    </row>
    <row r="13" spans="1:5" x14ac:dyDescent="0.3">
      <c r="A13" s="11" t="s">
        <v>41</v>
      </c>
      <c r="B13" s="19" t="s">
        <v>42</v>
      </c>
      <c r="C13" s="19" t="s">
        <v>43</v>
      </c>
      <c r="D13" s="7" t="s">
        <v>44</v>
      </c>
      <c r="E13" s="19" t="s">
        <v>45</v>
      </c>
    </row>
    <row r="14" spans="1:5" x14ac:dyDescent="0.3">
      <c r="A14" s="9"/>
      <c r="B14" s="8" t="s">
        <v>46</v>
      </c>
      <c r="C14" s="15"/>
      <c r="D14" s="15"/>
      <c r="E14" s="17">
        <v>11338.32000000002</v>
      </c>
    </row>
    <row r="15" spans="1:5" x14ac:dyDescent="0.3">
      <c r="A15" s="34">
        <v>44470</v>
      </c>
      <c r="B15" s="8" t="s">
        <v>47</v>
      </c>
      <c r="C15" s="15">
        <v>0</v>
      </c>
      <c r="D15" s="15">
        <v>177.7</v>
      </c>
      <c r="E15" s="17">
        <f t="shared" ref="E15:E71" si="0">E14+D15-C15</f>
        <v>11516.02000000002</v>
      </c>
    </row>
    <row r="16" spans="1:5" x14ac:dyDescent="0.3">
      <c r="A16" s="34">
        <v>44470</v>
      </c>
      <c r="B16" s="27" t="s">
        <v>48</v>
      </c>
      <c r="C16" s="21">
        <v>27.5</v>
      </c>
      <c r="D16" s="21">
        <v>0</v>
      </c>
      <c r="E16" s="17">
        <f t="shared" si="0"/>
        <v>11488.52000000002</v>
      </c>
    </row>
    <row r="17" spans="1:5" x14ac:dyDescent="0.3">
      <c r="A17" s="34">
        <v>44470</v>
      </c>
      <c r="B17" s="27" t="s">
        <v>49</v>
      </c>
      <c r="C17" s="21">
        <v>1.2</v>
      </c>
      <c r="D17" s="21">
        <v>0</v>
      </c>
      <c r="E17" s="17">
        <f t="shared" si="0"/>
        <v>11487.32000000002</v>
      </c>
    </row>
    <row r="18" spans="1:5" x14ac:dyDescent="0.3">
      <c r="A18" s="34">
        <v>44473</v>
      </c>
      <c r="B18" s="27" t="s">
        <v>50</v>
      </c>
      <c r="C18" s="21">
        <v>0</v>
      </c>
      <c r="D18" s="21">
        <v>1.2</v>
      </c>
      <c r="E18" s="17">
        <f t="shared" si="0"/>
        <v>11488.52000000002</v>
      </c>
    </row>
    <row r="19" spans="1:5" x14ac:dyDescent="0.3">
      <c r="A19" s="34">
        <v>44473</v>
      </c>
      <c r="B19" s="8" t="s">
        <v>51</v>
      </c>
      <c r="C19" s="15">
        <v>177.7</v>
      </c>
      <c r="D19" s="15">
        <v>0</v>
      </c>
      <c r="E19" s="17">
        <f t="shared" si="0"/>
        <v>11310.82000000002</v>
      </c>
    </row>
    <row r="20" spans="1:5" x14ac:dyDescent="0.3">
      <c r="A20" s="34">
        <v>44473</v>
      </c>
      <c r="B20" s="27" t="s">
        <v>49</v>
      </c>
      <c r="C20" s="21">
        <v>1.2</v>
      </c>
      <c r="D20" s="21">
        <v>0</v>
      </c>
      <c r="E20" s="17">
        <f t="shared" si="0"/>
        <v>11309.620000000019</v>
      </c>
    </row>
    <row r="21" spans="1:5" x14ac:dyDescent="0.3">
      <c r="A21" s="34">
        <v>44474</v>
      </c>
      <c r="B21" s="27" t="s">
        <v>52</v>
      </c>
      <c r="C21" s="21">
        <v>53.95</v>
      </c>
      <c r="D21" s="21">
        <v>0</v>
      </c>
      <c r="E21" s="17">
        <f t="shared" si="0"/>
        <v>11255.670000000018</v>
      </c>
    </row>
    <row r="22" spans="1:5" x14ac:dyDescent="0.3">
      <c r="A22" s="34">
        <v>44474</v>
      </c>
      <c r="B22" s="27" t="s">
        <v>53</v>
      </c>
      <c r="C22" s="21">
        <v>578.92999999999995</v>
      </c>
      <c r="D22" s="21">
        <v>0</v>
      </c>
      <c r="E22" s="17">
        <f t="shared" si="0"/>
        <v>10676.740000000018</v>
      </c>
    </row>
    <row r="23" spans="1:5" x14ac:dyDescent="0.3">
      <c r="A23" s="34">
        <v>44474</v>
      </c>
      <c r="B23" s="27" t="s">
        <v>54</v>
      </c>
      <c r="C23" s="21">
        <v>39.93</v>
      </c>
      <c r="D23" s="21">
        <v>0</v>
      </c>
      <c r="E23" s="17">
        <f t="shared" si="0"/>
        <v>10636.810000000018</v>
      </c>
    </row>
    <row r="24" spans="1:5" x14ac:dyDescent="0.3">
      <c r="A24" s="34">
        <v>44474</v>
      </c>
      <c r="B24" s="27" t="s">
        <v>55</v>
      </c>
      <c r="C24" s="21">
        <v>193.89</v>
      </c>
      <c r="D24" s="21">
        <v>0</v>
      </c>
      <c r="E24" s="17">
        <f t="shared" si="0"/>
        <v>10442.920000000018</v>
      </c>
    </row>
    <row r="25" spans="1:5" x14ac:dyDescent="0.3">
      <c r="A25" s="34">
        <v>44474</v>
      </c>
      <c r="B25" s="27" t="s">
        <v>56</v>
      </c>
      <c r="C25" s="21">
        <v>365.82</v>
      </c>
      <c r="D25" s="21">
        <v>0</v>
      </c>
      <c r="E25" s="17">
        <f t="shared" si="0"/>
        <v>10077.100000000019</v>
      </c>
    </row>
    <row r="26" spans="1:5" x14ac:dyDescent="0.3">
      <c r="A26" s="34">
        <v>44474</v>
      </c>
      <c r="B26" s="27" t="s">
        <v>49</v>
      </c>
      <c r="C26" s="21">
        <v>6</v>
      </c>
      <c r="D26" s="21">
        <v>0</v>
      </c>
      <c r="E26" s="17">
        <f t="shared" si="0"/>
        <v>10071.100000000019</v>
      </c>
    </row>
    <row r="27" spans="1:5" x14ac:dyDescent="0.3">
      <c r="A27" s="12">
        <v>44476</v>
      </c>
      <c r="B27" s="8" t="s">
        <v>57</v>
      </c>
      <c r="C27" s="15">
        <v>0</v>
      </c>
      <c r="D27" s="15">
        <v>115000</v>
      </c>
      <c r="E27" s="17">
        <f t="shared" si="0"/>
        <v>125071.10000000002</v>
      </c>
    </row>
    <row r="28" spans="1:5" x14ac:dyDescent="0.3">
      <c r="A28" s="34">
        <v>44476</v>
      </c>
      <c r="B28" s="27" t="s">
        <v>58</v>
      </c>
      <c r="C28" s="21">
        <v>31.8</v>
      </c>
      <c r="D28" s="21">
        <v>0</v>
      </c>
      <c r="E28" s="17">
        <f t="shared" si="0"/>
        <v>125039.30000000002</v>
      </c>
    </row>
    <row r="29" spans="1:5" x14ac:dyDescent="0.3">
      <c r="A29" s="34">
        <v>44476</v>
      </c>
      <c r="B29" s="27" t="s">
        <v>59</v>
      </c>
      <c r="C29" s="21">
        <v>6667.89</v>
      </c>
      <c r="D29" s="21">
        <v>0</v>
      </c>
      <c r="E29" s="17">
        <f t="shared" si="0"/>
        <v>118371.41000000002</v>
      </c>
    </row>
    <row r="30" spans="1:5" x14ac:dyDescent="0.3">
      <c r="A30" s="34">
        <v>44476</v>
      </c>
      <c r="B30" s="27" t="s">
        <v>60</v>
      </c>
      <c r="C30" s="21">
        <v>3720.51</v>
      </c>
      <c r="D30" s="21">
        <v>0</v>
      </c>
      <c r="E30" s="17">
        <f t="shared" si="0"/>
        <v>114650.90000000002</v>
      </c>
    </row>
    <row r="31" spans="1:5" x14ac:dyDescent="0.3">
      <c r="A31" s="34">
        <v>44476</v>
      </c>
      <c r="B31" s="27" t="s">
        <v>61</v>
      </c>
      <c r="C31" s="21">
        <v>4161.4799999999996</v>
      </c>
      <c r="D31" s="21">
        <v>0</v>
      </c>
      <c r="E31" s="17">
        <f t="shared" si="0"/>
        <v>110489.42000000003</v>
      </c>
    </row>
    <row r="32" spans="1:5" x14ac:dyDescent="0.3">
      <c r="A32" s="34">
        <v>44476</v>
      </c>
      <c r="B32" s="27" t="s">
        <v>62</v>
      </c>
      <c r="C32" s="21">
        <v>4577.43</v>
      </c>
      <c r="D32" s="21">
        <v>0</v>
      </c>
      <c r="E32" s="17">
        <f t="shared" si="0"/>
        <v>105911.99000000002</v>
      </c>
    </row>
    <row r="33" spans="1:5" x14ac:dyDescent="0.3">
      <c r="A33" s="34">
        <v>44476</v>
      </c>
      <c r="B33" s="27" t="s">
        <v>63</v>
      </c>
      <c r="C33" s="21">
        <v>7370.92</v>
      </c>
      <c r="D33" s="21">
        <v>0</v>
      </c>
      <c r="E33" s="17">
        <f t="shared" si="0"/>
        <v>98541.070000000022</v>
      </c>
    </row>
    <row r="34" spans="1:5" x14ac:dyDescent="0.3">
      <c r="A34" s="34">
        <v>44476</v>
      </c>
      <c r="B34" s="27" t="s">
        <v>64</v>
      </c>
      <c r="C34" s="21">
        <v>4875.29</v>
      </c>
      <c r="D34" s="21">
        <v>0</v>
      </c>
      <c r="E34" s="17">
        <f t="shared" si="0"/>
        <v>93665.780000000028</v>
      </c>
    </row>
    <row r="35" spans="1:5" x14ac:dyDescent="0.3">
      <c r="A35" s="34">
        <v>44476</v>
      </c>
      <c r="B35" s="27" t="s">
        <v>65</v>
      </c>
      <c r="C35" s="21">
        <v>4716.99</v>
      </c>
      <c r="D35" s="21">
        <v>0</v>
      </c>
      <c r="E35" s="17">
        <f t="shared" si="0"/>
        <v>88948.790000000023</v>
      </c>
    </row>
    <row r="36" spans="1:5" x14ac:dyDescent="0.3">
      <c r="A36" s="34">
        <v>44477</v>
      </c>
      <c r="B36" s="27" t="s">
        <v>66</v>
      </c>
      <c r="C36" s="21">
        <v>1935.86</v>
      </c>
      <c r="D36" s="21">
        <v>0</v>
      </c>
      <c r="E36" s="17">
        <f t="shared" si="0"/>
        <v>87012.930000000022</v>
      </c>
    </row>
    <row r="37" spans="1:5" x14ac:dyDescent="0.3">
      <c r="A37" s="34">
        <v>44480</v>
      </c>
      <c r="B37" s="27" t="s">
        <v>67</v>
      </c>
      <c r="C37" s="21">
        <v>805</v>
      </c>
      <c r="D37" s="21">
        <v>0</v>
      </c>
      <c r="E37" s="17">
        <f t="shared" si="0"/>
        <v>86207.930000000022</v>
      </c>
    </row>
    <row r="38" spans="1:5" x14ac:dyDescent="0.3">
      <c r="A38" s="34">
        <v>44480</v>
      </c>
      <c r="B38" s="27" t="s">
        <v>68</v>
      </c>
      <c r="C38" s="21">
        <v>1987.04</v>
      </c>
      <c r="D38" s="21">
        <v>0</v>
      </c>
      <c r="E38" s="17">
        <f t="shared" si="0"/>
        <v>84220.890000000029</v>
      </c>
    </row>
    <row r="39" spans="1:5" x14ac:dyDescent="0.3">
      <c r="A39" s="34">
        <v>44480</v>
      </c>
      <c r="B39" s="27" t="s">
        <v>69</v>
      </c>
      <c r="C39" s="21">
        <v>106.5</v>
      </c>
      <c r="D39" s="21">
        <v>0</v>
      </c>
      <c r="E39" s="17">
        <f t="shared" si="0"/>
        <v>84114.390000000029</v>
      </c>
    </row>
    <row r="40" spans="1:5" x14ac:dyDescent="0.3">
      <c r="A40" s="34">
        <v>44480</v>
      </c>
      <c r="B40" s="27" t="s">
        <v>70</v>
      </c>
      <c r="C40" s="21">
        <v>66.319999999999993</v>
      </c>
      <c r="D40" s="21">
        <v>0</v>
      </c>
      <c r="E40" s="17">
        <f t="shared" si="0"/>
        <v>84048.070000000022</v>
      </c>
    </row>
    <row r="41" spans="1:5" x14ac:dyDescent="0.3">
      <c r="A41" s="34">
        <v>44480</v>
      </c>
      <c r="B41" s="27" t="s">
        <v>71</v>
      </c>
      <c r="C41" s="21">
        <v>590.73</v>
      </c>
      <c r="D41" s="21">
        <v>0</v>
      </c>
      <c r="E41" s="17">
        <f t="shared" si="0"/>
        <v>83457.340000000026</v>
      </c>
    </row>
    <row r="42" spans="1:5" x14ac:dyDescent="0.3">
      <c r="A42" s="34">
        <v>44482</v>
      </c>
      <c r="B42" s="8" t="s">
        <v>47</v>
      </c>
      <c r="C42" s="21">
        <v>0</v>
      </c>
      <c r="D42" s="21">
        <v>8.4</v>
      </c>
      <c r="E42" s="17">
        <f t="shared" si="0"/>
        <v>83465.74000000002</v>
      </c>
    </row>
    <row r="43" spans="1:5" x14ac:dyDescent="0.3">
      <c r="A43" s="34">
        <v>44482</v>
      </c>
      <c r="B43" s="8" t="s">
        <v>47</v>
      </c>
      <c r="C43" s="21">
        <v>0</v>
      </c>
      <c r="D43" s="21">
        <v>8.4</v>
      </c>
      <c r="E43" s="17">
        <f t="shared" si="0"/>
        <v>83474.140000000014</v>
      </c>
    </row>
    <row r="44" spans="1:5" x14ac:dyDescent="0.3">
      <c r="A44" s="34">
        <v>44482</v>
      </c>
      <c r="B44" s="8" t="s">
        <v>51</v>
      </c>
      <c r="C44" s="21">
        <v>8.4</v>
      </c>
      <c r="D44" s="21">
        <v>0</v>
      </c>
      <c r="E44" s="17">
        <f t="shared" si="0"/>
        <v>83465.74000000002</v>
      </c>
    </row>
    <row r="45" spans="1:5" x14ac:dyDescent="0.3">
      <c r="A45" s="34">
        <v>44482</v>
      </c>
      <c r="B45" s="8" t="s">
        <v>51</v>
      </c>
      <c r="C45" s="15">
        <v>1.2</v>
      </c>
      <c r="D45" s="15">
        <v>0</v>
      </c>
      <c r="E45" s="17">
        <f t="shared" si="0"/>
        <v>83464.540000000023</v>
      </c>
    </row>
    <row r="46" spans="1:5" x14ac:dyDescent="0.3">
      <c r="A46" s="34">
        <v>44483</v>
      </c>
      <c r="B46" s="27" t="s">
        <v>72</v>
      </c>
      <c r="C46" s="21">
        <v>52.68</v>
      </c>
      <c r="D46" s="21">
        <v>0</v>
      </c>
      <c r="E46" s="17">
        <f t="shared" si="0"/>
        <v>83411.86000000003</v>
      </c>
    </row>
    <row r="47" spans="1:5" x14ac:dyDescent="0.3">
      <c r="A47" s="34">
        <v>44483</v>
      </c>
      <c r="B47" s="27" t="s">
        <v>73</v>
      </c>
      <c r="C47" s="21">
        <v>341.91</v>
      </c>
      <c r="D47" s="21">
        <v>0</v>
      </c>
      <c r="E47" s="17">
        <f t="shared" si="0"/>
        <v>83069.950000000026</v>
      </c>
    </row>
    <row r="48" spans="1:5" x14ac:dyDescent="0.3">
      <c r="A48" s="34">
        <v>44483</v>
      </c>
      <c r="B48" s="27" t="s">
        <v>74</v>
      </c>
      <c r="C48" s="21">
        <v>59.49</v>
      </c>
      <c r="D48" s="21">
        <v>0</v>
      </c>
      <c r="E48" s="17">
        <f t="shared" si="0"/>
        <v>83010.460000000021</v>
      </c>
    </row>
    <row r="49" spans="1:5" x14ac:dyDescent="0.3">
      <c r="A49" s="34">
        <v>44483</v>
      </c>
      <c r="B49" s="27" t="s">
        <v>75</v>
      </c>
      <c r="C49" s="21">
        <v>51.94</v>
      </c>
      <c r="D49" s="21">
        <v>0</v>
      </c>
      <c r="E49" s="17">
        <f t="shared" si="0"/>
        <v>82958.520000000019</v>
      </c>
    </row>
    <row r="50" spans="1:5" x14ac:dyDescent="0.3">
      <c r="A50" s="34">
        <v>44484</v>
      </c>
      <c r="B50" s="27" t="s">
        <v>76</v>
      </c>
      <c r="C50" s="21">
        <v>158.41999999999999</v>
      </c>
      <c r="D50" s="21">
        <v>0</v>
      </c>
      <c r="E50" s="17">
        <f t="shared" si="0"/>
        <v>82800.10000000002</v>
      </c>
    </row>
    <row r="51" spans="1:5" x14ac:dyDescent="0.3">
      <c r="A51" s="34">
        <v>44484</v>
      </c>
      <c r="B51" s="27" t="s">
        <v>77</v>
      </c>
      <c r="C51" s="21">
        <v>4072</v>
      </c>
      <c r="D51" s="21">
        <v>0</v>
      </c>
      <c r="E51" s="17">
        <f t="shared" si="0"/>
        <v>78728.10000000002</v>
      </c>
    </row>
    <row r="52" spans="1:5" x14ac:dyDescent="0.3">
      <c r="A52" s="34">
        <v>44484</v>
      </c>
      <c r="B52" s="27" t="s">
        <v>78</v>
      </c>
      <c r="C52" s="21">
        <v>484.19</v>
      </c>
      <c r="D52" s="21">
        <v>0</v>
      </c>
      <c r="E52" s="17">
        <f t="shared" si="0"/>
        <v>78243.910000000018</v>
      </c>
    </row>
    <row r="53" spans="1:5" x14ac:dyDescent="0.3">
      <c r="A53" s="34">
        <v>44484</v>
      </c>
      <c r="B53" s="27" t="s">
        <v>79</v>
      </c>
      <c r="C53" s="21">
        <v>275</v>
      </c>
      <c r="D53" s="21">
        <v>0</v>
      </c>
      <c r="E53" s="17">
        <f t="shared" si="0"/>
        <v>77968.910000000018</v>
      </c>
    </row>
    <row r="54" spans="1:5" x14ac:dyDescent="0.3">
      <c r="A54" s="34">
        <v>44487</v>
      </c>
      <c r="B54" s="27" t="s">
        <v>80</v>
      </c>
      <c r="C54" s="21">
        <v>1280</v>
      </c>
      <c r="D54" s="21">
        <v>0</v>
      </c>
      <c r="E54" s="17">
        <f t="shared" si="0"/>
        <v>76688.910000000018</v>
      </c>
    </row>
    <row r="55" spans="1:5" x14ac:dyDescent="0.3">
      <c r="A55" s="34">
        <v>44487</v>
      </c>
      <c r="B55" s="27" t="s">
        <v>81</v>
      </c>
      <c r="C55" s="21">
        <v>3750</v>
      </c>
      <c r="D55" s="21">
        <v>0</v>
      </c>
      <c r="E55" s="17">
        <f t="shared" si="0"/>
        <v>72938.910000000018</v>
      </c>
    </row>
    <row r="56" spans="1:5" x14ac:dyDescent="0.3">
      <c r="A56" s="34">
        <v>44487</v>
      </c>
      <c r="B56" s="27" t="s">
        <v>82</v>
      </c>
      <c r="C56" s="21">
        <v>1450</v>
      </c>
      <c r="D56" s="21">
        <v>0</v>
      </c>
      <c r="E56" s="17">
        <f t="shared" si="0"/>
        <v>71488.910000000018</v>
      </c>
    </row>
    <row r="57" spans="1:5" x14ac:dyDescent="0.3">
      <c r="A57" s="34">
        <v>44489</v>
      </c>
      <c r="B57" s="27" t="s">
        <v>83</v>
      </c>
      <c r="C57" s="21">
        <v>139.22999999999999</v>
      </c>
      <c r="D57" s="21">
        <v>0</v>
      </c>
      <c r="E57" s="17">
        <f t="shared" si="0"/>
        <v>71349.680000000022</v>
      </c>
    </row>
    <row r="58" spans="1:5" x14ac:dyDescent="0.3">
      <c r="A58" s="34">
        <v>44489</v>
      </c>
      <c r="B58" s="27" t="s">
        <v>84</v>
      </c>
      <c r="C58" s="21">
        <v>34.799999999999997</v>
      </c>
      <c r="D58" s="21">
        <v>0</v>
      </c>
      <c r="E58" s="17">
        <f t="shared" si="0"/>
        <v>71314.880000000019</v>
      </c>
    </row>
    <row r="59" spans="1:5" x14ac:dyDescent="0.3">
      <c r="A59" s="34">
        <v>44494</v>
      </c>
      <c r="B59" s="27" t="s">
        <v>85</v>
      </c>
      <c r="C59" s="21">
        <v>740.68</v>
      </c>
      <c r="D59" s="21">
        <v>0</v>
      </c>
      <c r="E59" s="17">
        <f t="shared" si="0"/>
        <v>70574.200000000026</v>
      </c>
    </row>
    <row r="60" spans="1:5" x14ac:dyDescent="0.3">
      <c r="A60" s="34">
        <v>44494</v>
      </c>
      <c r="B60" s="27" t="s">
        <v>86</v>
      </c>
      <c r="C60" s="21">
        <v>211.4</v>
      </c>
      <c r="D60" s="21">
        <v>0</v>
      </c>
      <c r="E60" s="17">
        <f t="shared" si="0"/>
        <v>70362.800000000032</v>
      </c>
    </row>
    <row r="61" spans="1:5" x14ac:dyDescent="0.3">
      <c r="A61" s="34">
        <v>44494</v>
      </c>
      <c r="B61" s="27" t="s">
        <v>87</v>
      </c>
      <c r="C61" s="21">
        <v>369.6</v>
      </c>
      <c r="D61" s="21">
        <v>0</v>
      </c>
      <c r="E61" s="17">
        <f t="shared" si="0"/>
        <v>69993.200000000026</v>
      </c>
    </row>
    <row r="62" spans="1:5" x14ac:dyDescent="0.3">
      <c r="A62" s="34">
        <v>44494</v>
      </c>
      <c r="B62" s="27" t="s">
        <v>244</v>
      </c>
      <c r="C62" s="21">
        <v>6682.43</v>
      </c>
      <c r="D62" s="21">
        <v>0</v>
      </c>
      <c r="E62" s="17">
        <f t="shared" si="0"/>
        <v>63310.770000000026</v>
      </c>
    </row>
    <row r="63" spans="1:5" x14ac:dyDescent="0.3">
      <c r="A63" s="34">
        <v>44495</v>
      </c>
      <c r="B63" s="27" t="s">
        <v>88</v>
      </c>
      <c r="C63" s="21">
        <v>0</v>
      </c>
      <c r="D63" s="21">
        <v>10.45</v>
      </c>
      <c r="E63" s="17">
        <f t="shared" si="0"/>
        <v>63321.220000000023</v>
      </c>
    </row>
    <row r="64" spans="1:5" x14ac:dyDescent="0.3">
      <c r="A64" s="34">
        <v>44495</v>
      </c>
      <c r="B64" s="27" t="s">
        <v>89</v>
      </c>
      <c r="C64" s="21">
        <v>906.48</v>
      </c>
      <c r="D64" s="21">
        <v>0</v>
      </c>
      <c r="E64" s="17">
        <f t="shared" si="0"/>
        <v>62414.74000000002</v>
      </c>
    </row>
    <row r="65" spans="1:5" x14ac:dyDescent="0.3">
      <c r="A65" s="34">
        <v>44495</v>
      </c>
      <c r="B65" s="8" t="s">
        <v>90</v>
      </c>
      <c r="C65" s="15">
        <v>56904.9</v>
      </c>
      <c r="D65" s="15">
        <v>0</v>
      </c>
      <c r="E65" s="17">
        <f t="shared" si="0"/>
        <v>5509.8400000000183</v>
      </c>
    </row>
    <row r="66" spans="1:5" x14ac:dyDescent="0.3">
      <c r="A66" s="34">
        <v>44495</v>
      </c>
      <c r="B66" s="27" t="s">
        <v>91</v>
      </c>
      <c r="C66" s="21">
        <v>10.45</v>
      </c>
      <c r="D66" s="21">
        <v>0</v>
      </c>
      <c r="E66" s="17">
        <f t="shared" si="0"/>
        <v>5499.3900000000185</v>
      </c>
    </row>
    <row r="67" spans="1:5" x14ac:dyDescent="0.3">
      <c r="A67" s="34">
        <v>44497</v>
      </c>
      <c r="B67" s="27" t="s">
        <v>235</v>
      </c>
      <c r="C67" s="21">
        <v>271.64</v>
      </c>
      <c r="D67" s="21">
        <v>0</v>
      </c>
      <c r="E67" s="17">
        <f t="shared" si="0"/>
        <v>5227.7500000000182</v>
      </c>
    </row>
    <row r="68" spans="1:5" x14ac:dyDescent="0.3">
      <c r="A68" s="34">
        <v>44498</v>
      </c>
      <c r="B68" s="27" t="s">
        <v>191</v>
      </c>
      <c r="C68" s="21">
        <v>143.12</v>
      </c>
      <c r="D68" s="21">
        <v>0</v>
      </c>
      <c r="E68" s="17">
        <f t="shared" si="0"/>
        <v>5084.6300000000183</v>
      </c>
    </row>
    <row r="69" spans="1:5" x14ac:dyDescent="0.3">
      <c r="A69" s="34">
        <v>44498</v>
      </c>
      <c r="B69" s="27" t="s">
        <v>243</v>
      </c>
      <c r="C69" s="21">
        <v>117.44</v>
      </c>
      <c r="D69" s="21">
        <v>0</v>
      </c>
      <c r="E69" s="17">
        <f t="shared" si="0"/>
        <v>4967.1900000000187</v>
      </c>
    </row>
    <row r="70" spans="1:5" x14ac:dyDescent="0.3">
      <c r="A70" s="34">
        <v>44500</v>
      </c>
      <c r="B70" s="27" t="s">
        <v>92</v>
      </c>
      <c r="C70" s="21">
        <v>0</v>
      </c>
      <c r="D70" s="21">
        <v>230.98</v>
      </c>
      <c r="E70" s="17">
        <f t="shared" si="0"/>
        <v>5198.1700000000183</v>
      </c>
    </row>
    <row r="71" spans="1:5" x14ac:dyDescent="0.3">
      <c r="A71" s="34"/>
      <c r="B71" s="27" t="s">
        <v>93</v>
      </c>
      <c r="C71" s="21"/>
      <c r="D71" s="21"/>
      <c r="E71" s="17">
        <f t="shared" si="0"/>
        <v>5198.1700000000183</v>
      </c>
    </row>
    <row r="72" spans="1:5" ht="15" thickBot="1" x14ac:dyDescent="0.35">
      <c r="A72" s="30"/>
      <c r="B72" s="23"/>
      <c r="C72" s="18"/>
      <c r="D72" s="18"/>
      <c r="E72" s="32"/>
    </row>
    <row r="73" spans="1:5" ht="15" thickBot="1" x14ac:dyDescent="0.35">
      <c r="B73" s="67" t="s">
        <v>94</v>
      </c>
      <c r="C73" s="68">
        <v>44470</v>
      </c>
      <c r="D73" s="40"/>
      <c r="E73" s="41"/>
    </row>
    <row r="74" spans="1:5" x14ac:dyDescent="0.3">
      <c r="B74" s="8" t="s">
        <v>10</v>
      </c>
      <c r="C74" s="15">
        <v>2326.2199999999998</v>
      </c>
      <c r="D74" s="24"/>
      <c r="E74" s="41"/>
    </row>
    <row r="75" spans="1:5" x14ac:dyDescent="0.3">
      <c r="B75" s="8" t="s">
        <v>13</v>
      </c>
      <c r="C75" s="15">
        <v>2600.14</v>
      </c>
      <c r="D75" s="24"/>
      <c r="E75" s="41"/>
    </row>
    <row r="76" spans="1:5" x14ac:dyDescent="0.3">
      <c r="B76" s="8" t="s">
        <v>21</v>
      </c>
      <c r="C76" s="15">
        <v>2874.03</v>
      </c>
      <c r="D76" s="24"/>
      <c r="E76" s="41"/>
    </row>
    <row r="77" spans="1:5" x14ac:dyDescent="0.3">
      <c r="B77" s="8" t="s">
        <v>6</v>
      </c>
      <c r="C77" s="15">
        <v>2036.12</v>
      </c>
      <c r="D77" s="24"/>
      <c r="E77" s="41"/>
    </row>
    <row r="78" spans="1:5" x14ac:dyDescent="0.3">
      <c r="B78" s="8" t="s">
        <v>95</v>
      </c>
      <c r="C78" s="15">
        <v>2963.6</v>
      </c>
      <c r="D78" s="24"/>
      <c r="E78" s="41"/>
    </row>
    <row r="79" spans="1:5" x14ac:dyDescent="0.3">
      <c r="B79" s="8" t="s">
        <v>97</v>
      </c>
      <c r="C79" s="15">
        <v>2356</v>
      </c>
      <c r="D79" s="24"/>
      <c r="E79" s="41"/>
    </row>
    <row r="80" spans="1:5" x14ac:dyDescent="0.3">
      <c r="B80" s="8" t="s">
        <v>18</v>
      </c>
      <c r="C80" s="15">
        <v>2349.36</v>
      </c>
      <c r="D80" s="24"/>
      <c r="E80" s="41"/>
    </row>
    <row r="81" spans="2:5" x14ac:dyDescent="0.3">
      <c r="B81" s="8" t="s">
        <v>7</v>
      </c>
      <c r="C81" s="15">
        <v>2075.59</v>
      </c>
      <c r="D81" s="24"/>
      <c r="E81" s="41"/>
    </row>
    <row r="82" spans="2:5" x14ac:dyDescent="0.3">
      <c r="B82" s="8" t="s">
        <v>2</v>
      </c>
      <c r="C82" s="15">
        <v>2874.34</v>
      </c>
      <c r="D82" s="24"/>
      <c r="E82" s="41"/>
    </row>
    <row r="83" spans="2:5" x14ac:dyDescent="0.3">
      <c r="B83" s="8" t="s">
        <v>98</v>
      </c>
      <c r="C83" s="15">
        <v>2036.36</v>
      </c>
      <c r="D83" s="24"/>
      <c r="E83" s="41"/>
    </row>
    <row r="84" spans="2:5" x14ac:dyDescent="0.3">
      <c r="B84" s="8" t="s">
        <v>4</v>
      </c>
      <c r="C84" s="15">
        <v>1767.73</v>
      </c>
      <c r="D84" s="24"/>
      <c r="E84" s="41"/>
    </row>
    <row r="85" spans="2:5" x14ac:dyDescent="0.3">
      <c r="B85" s="8" t="s">
        <v>14</v>
      </c>
      <c r="C85" s="15">
        <v>2207.54</v>
      </c>
      <c r="D85" s="24"/>
      <c r="E85" s="41"/>
    </row>
    <row r="86" spans="2:5" x14ac:dyDescent="0.3">
      <c r="B86" s="8" t="s">
        <v>9</v>
      </c>
      <c r="C86" s="15">
        <v>3411.55</v>
      </c>
      <c r="D86" s="24"/>
      <c r="E86" s="41"/>
    </row>
    <row r="87" spans="2:5" x14ac:dyDescent="0.3">
      <c r="B87" s="8" t="s">
        <v>25</v>
      </c>
      <c r="C87" s="15">
        <v>2469.31</v>
      </c>
      <c r="D87" s="24"/>
      <c r="E87" s="41"/>
    </row>
    <row r="88" spans="2:5" x14ac:dyDescent="0.3">
      <c r="B88" s="8" t="s">
        <v>99</v>
      </c>
      <c r="C88" s="15">
        <v>2267.04</v>
      </c>
      <c r="D88" s="24"/>
      <c r="E88" s="41"/>
    </row>
    <row r="89" spans="2:5" x14ac:dyDescent="0.3">
      <c r="B89" s="8" t="s">
        <v>8</v>
      </c>
      <c r="C89" s="15">
        <v>2116.4899999999998</v>
      </c>
      <c r="D89" s="24"/>
      <c r="E89" s="41"/>
    </row>
    <row r="90" spans="2:5" x14ac:dyDescent="0.3">
      <c r="B90" s="8" t="s">
        <v>100</v>
      </c>
      <c r="C90" s="15">
        <v>2328.9499999999998</v>
      </c>
      <c r="D90" s="24"/>
      <c r="E90" s="41"/>
    </row>
    <row r="91" spans="2:5" x14ac:dyDescent="0.3">
      <c r="B91" s="8" t="s">
        <v>17</v>
      </c>
      <c r="C91" s="15">
        <v>1387.59</v>
      </c>
      <c r="D91" s="24"/>
      <c r="E91" s="41"/>
    </row>
    <row r="92" spans="2:5" x14ac:dyDescent="0.3">
      <c r="B92" s="8" t="s">
        <v>5</v>
      </c>
      <c r="C92" s="15">
        <v>2081.66</v>
      </c>
      <c r="D92" s="24"/>
      <c r="E92" s="41"/>
    </row>
    <row r="93" spans="2:5" x14ac:dyDescent="0.3">
      <c r="B93" s="42" t="s">
        <v>11</v>
      </c>
      <c r="C93" s="15">
        <v>1504.8</v>
      </c>
      <c r="D93" s="24"/>
      <c r="E93" s="41"/>
    </row>
    <row r="94" spans="2:5" x14ac:dyDescent="0.3">
      <c r="B94" s="42" t="s">
        <v>15</v>
      </c>
      <c r="C94" s="15">
        <v>1751.08</v>
      </c>
      <c r="D94" s="24"/>
      <c r="E94" s="41"/>
    </row>
    <row r="95" spans="2:5" x14ac:dyDescent="0.3">
      <c r="B95" s="42" t="s">
        <v>19</v>
      </c>
      <c r="C95" s="15">
        <v>2372.0300000000002</v>
      </c>
      <c r="D95" s="24"/>
      <c r="E95" s="41"/>
    </row>
    <row r="96" spans="2:5" x14ac:dyDescent="0.3">
      <c r="B96" s="42" t="s">
        <v>3</v>
      </c>
      <c r="C96" s="15">
        <v>2043.33</v>
      </c>
      <c r="D96" s="24"/>
      <c r="E96" s="41"/>
    </row>
    <row r="97" spans="1:5" x14ac:dyDescent="0.3">
      <c r="B97" s="42" t="s">
        <v>20</v>
      </c>
      <c r="C97" s="15">
        <v>2294.77</v>
      </c>
      <c r="D97" s="24"/>
      <c r="E97" s="41"/>
    </row>
    <row r="98" spans="1:5" ht="15" thickBot="1" x14ac:dyDescent="0.35">
      <c r="B98" s="42" t="s">
        <v>101</v>
      </c>
      <c r="C98" s="54">
        <v>2409.27</v>
      </c>
      <c r="D98" s="24"/>
      <c r="E98" s="41"/>
    </row>
    <row r="99" spans="1:5" ht="15" thickBot="1" x14ac:dyDescent="0.35">
      <c r="B99" s="43" t="s">
        <v>102</v>
      </c>
      <c r="C99" s="44">
        <f>SUM(C74:C98)</f>
        <v>56904.899999999994</v>
      </c>
      <c r="D99" s="66"/>
      <c r="E99" s="41"/>
    </row>
    <row r="100" spans="1:5" x14ac:dyDescent="0.3">
      <c r="B100" s="45"/>
      <c r="C100" s="41"/>
      <c r="D100" s="41"/>
      <c r="E100" s="41"/>
    </row>
    <row r="101" spans="1:5" s="46" customFormat="1" x14ac:dyDescent="0.3">
      <c r="A101" s="36"/>
      <c r="B101" s="45"/>
      <c r="C101" s="41"/>
      <c r="D101" s="41"/>
      <c r="E101" s="41"/>
    </row>
    <row r="102" spans="1:5" s="46" customFormat="1" x14ac:dyDescent="0.3">
      <c r="A102" s="47" t="s">
        <v>109</v>
      </c>
      <c r="B102" s="48"/>
      <c r="C102" s="48"/>
      <c r="D102" s="36"/>
      <c r="E102" s="32"/>
    </row>
    <row r="103" spans="1:5" s="46" customFormat="1" x14ac:dyDescent="0.3">
      <c r="A103" s="47"/>
      <c r="B103" s="48"/>
      <c r="C103" s="48"/>
      <c r="D103" s="36"/>
      <c r="E103" s="32"/>
    </row>
    <row r="104" spans="1:5" s="46" customFormat="1" x14ac:dyDescent="0.3">
      <c r="A104" s="47"/>
      <c r="B104" s="48"/>
      <c r="C104" s="48"/>
      <c r="D104" s="36"/>
      <c r="E104" s="32"/>
    </row>
    <row r="105" spans="1:5" s="46" customFormat="1" x14ac:dyDescent="0.3">
      <c r="A105" s="47"/>
      <c r="B105" s="48"/>
      <c r="C105" s="48"/>
      <c r="D105" s="36"/>
      <c r="E105" s="32"/>
    </row>
    <row r="106" spans="1:5" s="46" customFormat="1" x14ac:dyDescent="0.3">
      <c r="A106" s="47"/>
      <c r="B106" s="49" t="s">
        <v>103</v>
      </c>
      <c r="C106" s="50" t="s">
        <v>104</v>
      </c>
      <c r="D106" s="36"/>
      <c r="E106" s="32"/>
    </row>
    <row r="107" spans="1:5" s="46" customFormat="1" x14ac:dyDescent="0.3">
      <c r="A107" s="47"/>
      <c r="B107" s="51" t="s">
        <v>105</v>
      </c>
      <c r="C107" s="52" t="s">
        <v>106</v>
      </c>
      <c r="D107" s="36"/>
      <c r="E107" s="32"/>
    </row>
    <row r="108" spans="1:5" x14ac:dyDescent="0.3">
      <c r="A108" s="53"/>
      <c r="B108" s="51" t="s">
        <v>107</v>
      </c>
      <c r="C108" s="52" t="s">
        <v>108</v>
      </c>
      <c r="E108" s="32"/>
    </row>
    <row r="109" spans="1:5" x14ac:dyDescent="0.3">
      <c r="A109" s="30"/>
      <c r="B109" s="23"/>
      <c r="C109" s="18"/>
      <c r="D109" s="18"/>
      <c r="E109" s="32"/>
    </row>
    <row r="110" spans="1:5" x14ac:dyDescent="0.3">
      <c r="A110" s="30"/>
      <c r="B110" s="23"/>
      <c r="C110" s="18"/>
      <c r="D110" s="18"/>
      <c r="E110" s="32"/>
    </row>
    <row r="111" spans="1:5" x14ac:dyDescent="0.3">
      <c r="A111" s="30"/>
      <c r="B111" s="23"/>
      <c r="C111" s="18"/>
      <c r="D111" s="18"/>
      <c r="E111" s="32"/>
    </row>
    <row r="112" spans="1:5" x14ac:dyDescent="0.3">
      <c r="A112" s="30"/>
      <c r="B112" s="23"/>
      <c r="C112" s="18"/>
      <c r="D112" s="18"/>
      <c r="E112" s="32"/>
    </row>
  </sheetData>
  <pageMargins left="0.511811024" right="0.511811024" top="0.78740157499999996" bottom="0.78740157499999996" header="0.31496062000000002" footer="0.31496062000000002"/>
  <pageSetup paperSize="9" scale="81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5"/>
  <sheetViews>
    <sheetView topLeftCell="A73" workbookViewId="0">
      <selection activeCell="C84" sqref="C84"/>
    </sheetView>
  </sheetViews>
  <sheetFormatPr defaultRowHeight="14.4" x14ac:dyDescent="0.3"/>
  <cols>
    <col min="1" max="1" width="10.6640625" style="36" bestFit="1" customWidth="1"/>
    <col min="2" max="2" width="11" style="39" customWidth="1"/>
    <col min="3" max="3" width="47.6640625" style="36" customWidth="1"/>
    <col min="4" max="4" width="38.44140625" style="36" customWidth="1"/>
    <col min="5" max="5" width="11.33203125" style="38" customWidth="1"/>
    <col min="6" max="6" width="11" style="38" customWidth="1"/>
    <col min="7" max="16384" width="8.88671875" style="36"/>
  </cols>
  <sheetData>
    <row r="1" spans="1:6" x14ac:dyDescent="0.3">
      <c r="B1" s="69"/>
      <c r="C1" s="164" t="s">
        <v>218</v>
      </c>
      <c r="D1" s="164"/>
    </row>
    <row r="2" spans="1:6" x14ac:dyDescent="0.3">
      <c r="B2" s="69"/>
      <c r="C2" s="165" t="s">
        <v>242</v>
      </c>
      <c r="D2" s="165"/>
    </row>
    <row r="3" spans="1:6" x14ac:dyDescent="0.3">
      <c r="B3" s="69"/>
      <c r="C3" s="166" t="s">
        <v>219</v>
      </c>
      <c r="D3" s="166"/>
    </row>
    <row r="4" spans="1:6" ht="26.4" x14ac:dyDescent="0.3">
      <c r="A4" s="70" t="s">
        <v>220</v>
      </c>
      <c r="B4" s="71" t="s">
        <v>221</v>
      </c>
      <c r="C4" s="72" t="s">
        <v>222</v>
      </c>
      <c r="D4" s="73" t="s">
        <v>223</v>
      </c>
      <c r="E4" s="74" t="s">
        <v>224</v>
      </c>
      <c r="F4" s="74" t="s">
        <v>225</v>
      </c>
    </row>
    <row r="5" spans="1:6" x14ac:dyDescent="0.3">
      <c r="A5" s="75">
        <v>44470</v>
      </c>
      <c r="B5" s="76">
        <v>7083</v>
      </c>
      <c r="C5" s="27" t="s">
        <v>194</v>
      </c>
      <c r="D5" s="27" t="s">
        <v>209</v>
      </c>
      <c r="E5" s="21">
        <v>4072</v>
      </c>
      <c r="F5" s="21">
        <v>4072</v>
      </c>
    </row>
    <row r="6" spans="1:6" x14ac:dyDescent="0.3">
      <c r="A6" s="75">
        <v>44470</v>
      </c>
      <c r="B6" s="76">
        <v>237</v>
      </c>
      <c r="C6" s="27" t="s">
        <v>196</v>
      </c>
      <c r="D6" s="27" t="s">
        <v>227</v>
      </c>
      <c r="E6" s="21">
        <v>66.319999999999993</v>
      </c>
      <c r="F6" s="21">
        <v>66.319999999999993</v>
      </c>
    </row>
    <row r="7" spans="1:6" x14ac:dyDescent="0.3">
      <c r="A7" s="75">
        <v>44470</v>
      </c>
      <c r="B7" s="76">
        <v>11576</v>
      </c>
      <c r="C7" s="27" t="s">
        <v>195</v>
      </c>
      <c r="D7" s="27" t="s">
        <v>226</v>
      </c>
      <c r="E7" s="21">
        <v>27.5</v>
      </c>
      <c r="F7" s="21">
        <v>27.5</v>
      </c>
    </row>
    <row r="8" spans="1:6" x14ac:dyDescent="0.3">
      <c r="A8" s="75">
        <v>44472</v>
      </c>
      <c r="B8" s="76">
        <v>514061</v>
      </c>
      <c r="C8" s="27" t="s">
        <v>198</v>
      </c>
      <c r="D8" s="27" t="s">
        <v>226</v>
      </c>
      <c r="E8" s="21">
        <v>193.89</v>
      </c>
      <c r="F8" s="21">
        <v>193.89</v>
      </c>
    </row>
    <row r="9" spans="1:6" x14ac:dyDescent="0.3">
      <c r="A9" s="75">
        <v>44472</v>
      </c>
      <c r="B9" s="76">
        <v>68160</v>
      </c>
      <c r="C9" s="27" t="s">
        <v>0</v>
      </c>
      <c r="D9" s="27" t="s">
        <v>228</v>
      </c>
      <c r="E9" s="21">
        <v>365.82</v>
      </c>
      <c r="F9" s="21">
        <v>365.82</v>
      </c>
    </row>
    <row r="10" spans="1:6" x14ac:dyDescent="0.3">
      <c r="A10" s="75">
        <v>44472</v>
      </c>
      <c r="B10" s="76">
        <v>5949</v>
      </c>
      <c r="C10" s="27" t="s">
        <v>197</v>
      </c>
      <c r="D10" s="42" t="s">
        <v>231</v>
      </c>
      <c r="E10" s="21">
        <v>106.5</v>
      </c>
      <c r="F10" s="21">
        <v>106.5</v>
      </c>
    </row>
    <row r="11" spans="1:6" x14ac:dyDescent="0.3">
      <c r="A11" s="75">
        <v>44473</v>
      </c>
      <c r="B11" s="76">
        <v>196260</v>
      </c>
      <c r="C11" s="27" t="s">
        <v>200</v>
      </c>
      <c r="D11" s="27" t="s">
        <v>233</v>
      </c>
      <c r="E11" s="21">
        <v>53.95</v>
      </c>
      <c r="F11" s="21">
        <v>53.95</v>
      </c>
    </row>
    <row r="12" spans="1:6" x14ac:dyDescent="0.3">
      <c r="A12" s="75">
        <v>44473</v>
      </c>
      <c r="B12" s="76">
        <v>16152</v>
      </c>
      <c r="C12" s="27" t="s">
        <v>200</v>
      </c>
      <c r="D12" s="27" t="s">
        <v>228</v>
      </c>
      <c r="E12" s="21">
        <v>39.93</v>
      </c>
      <c r="F12" s="21">
        <v>39.93</v>
      </c>
    </row>
    <row r="13" spans="1:6" x14ac:dyDescent="0.3">
      <c r="A13" s="75">
        <v>44473</v>
      </c>
      <c r="B13" s="76">
        <v>607346</v>
      </c>
      <c r="C13" s="27" t="s">
        <v>199</v>
      </c>
      <c r="D13" s="42" t="s">
        <v>231</v>
      </c>
      <c r="E13" s="21">
        <v>275</v>
      </c>
      <c r="F13" s="21">
        <v>275</v>
      </c>
    </row>
    <row r="14" spans="1:6" x14ac:dyDescent="0.3">
      <c r="A14" s="75">
        <v>44474</v>
      </c>
      <c r="B14" s="76">
        <v>41864</v>
      </c>
      <c r="C14" s="27" t="s">
        <v>201</v>
      </c>
      <c r="D14" s="27" t="s">
        <v>227</v>
      </c>
      <c r="E14" s="21">
        <v>578.92999999999995</v>
      </c>
      <c r="F14" s="21">
        <v>578.92999999999995</v>
      </c>
    </row>
    <row r="15" spans="1:6" x14ac:dyDescent="0.3">
      <c r="A15" s="75">
        <v>44475</v>
      </c>
      <c r="B15" s="76">
        <v>120167</v>
      </c>
      <c r="C15" s="27" t="s">
        <v>203</v>
      </c>
      <c r="D15" s="27" t="s">
        <v>226</v>
      </c>
      <c r="E15" s="21">
        <v>341.91</v>
      </c>
      <c r="F15" s="21">
        <v>341.91</v>
      </c>
    </row>
    <row r="16" spans="1:6" x14ac:dyDescent="0.3">
      <c r="A16" s="75">
        <v>44475</v>
      </c>
      <c r="B16" s="76">
        <v>215460</v>
      </c>
      <c r="C16" s="27" t="s">
        <v>204</v>
      </c>
      <c r="D16" s="27" t="s">
        <v>226</v>
      </c>
      <c r="E16" s="21">
        <v>31.8</v>
      </c>
      <c r="F16" s="21">
        <v>31.8</v>
      </c>
    </row>
    <row r="17" spans="1:6" x14ac:dyDescent="0.3">
      <c r="A17" s="75">
        <v>44476</v>
      </c>
      <c r="B17" s="76">
        <v>140969</v>
      </c>
      <c r="C17" s="27" t="s">
        <v>1</v>
      </c>
      <c r="D17" s="27" t="s">
        <v>226</v>
      </c>
      <c r="E17" s="21">
        <v>52.68</v>
      </c>
      <c r="F17" s="21">
        <v>52.68</v>
      </c>
    </row>
    <row r="18" spans="1:6" x14ac:dyDescent="0.3">
      <c r="A18" s="75">
        <v>44476</v>
      </c>
      <c r="B18" s="76">
        <v>3047</v>
      </c>
      <c r="C18" s="27" t="s">
        <v>202</v>
      </c>
      <c r="D18" s="27" t="s">
        <v>227</v>
      </c>
      <c r="E18" s="21">
        <v>51.94</v>
      </c>
      <c r="F18" s="21">
        <v>51.94</v>
      </c>
    </row>
    <row r="19" spans="1:6" x14ac:dyDescent="0.3">
      <c r="A19" s="75">
        <v>44476</v>
      </c>
      <c r="B19" s="76">
        <v>2071</v>
      </c>
      <c r="C19" s="27" t="s">
        <v>205</v>
      </c>
      <c r="D19" s="27" t="s">
        <v>226</v>
      </c>
      <c r="E19" s="21">
        <v>1935.86</v>
      </c>
      <c r="F19" s="21">
        <v>1935.86</v>
      </c>
    </row>
    <row r="20" spans="1:6" x14ac:dyDescent="0.3">
      <c r="A20" s="75">
        <v>44477</v>
      </c>
      <c r="B20" s="76">
        <v>64817237</v>
      </c>
      <c r="C20" s="27" t="s">
        <v>206</v>
      </c>
      <c r="D20" s="27" t="s">
        <v>232</v>
      </c>
      <c r="E20" s="21">
        <v>158.41999999999999</v>
      </c>
      <c r="F20" s="21">
        <v>158.41999999999999</v>
      </c>
    </row>
    <row r="21" spans="1:6" x14ac:dyDescent="0.3">
      <c r="A21" s="75">
        <v>44477</v>
      </c>
      <c r="B21" s="76">
        <v>1064460</v>
      </c>
      <c r="C21" s="27" t="s">
        <v>207</v>
      </c>
      <c r="D21" s="27" t="s">
        <v>232</v>
      </c>
      <c r="E21" s="21">
        <v>484.19</v>
      </c>
      <c r="F21" s="21">
        <v>484.19</v>
      </c>
    </row>
    <row r="22" spans="1:6" x14ac:dyDescent="0.3">
      <c r="A22" s="75">
        <v>44478</v>
      </c>
      <c r="B22" s="76">
        <v>3134</v>
      </c>
      <c r="C22" s="27" t="s">
        <v>208</v>
      </c>
      <c r="D22" s="27" t="s">
        <v>227</v>
      </c>
      <c r="E22" s="21">
        <v>59.49</v>
      </c>
      <c r="F22" s="21">
        <v>59.49</v>
      </c>
    </row>
    <row r="23" spans="1:6" x14ac:dyDescent="0.3">
      <c r="A23" s="75">
        <v>44480</v>
      </c>
      <c r="B23" s="76">
        <v>23097</v>
      </c>
      <c r="C23" s="27" t="s">
        <v>210</v>
      </c>
      <c r="D23" s="42" t="s">
        <v>231</v>
      </c>
      <c r="E23" s="21">
        <v>139.22999999999999</v>
      </c>
      <c r="F23" s="21">
        <v>139.22999999999999</v>
      </c>
    </row>
    <row r="24" spans="1:6" x14ac:dyDescent="0.3">
      <c r="A24" s="75">
        <v>44482</v>
      </c>
      <c r="B24" s="76">
        <v>69400</v>
      </c>
      <c r="C24" s="27" t="s">
        <v>212</v>
      </c>
      <c r="D24" s="27" t="s">
        <v>232</v>
      </c>
      <c r="E24" s="21">
        <v>369.6</v>
      </c>
      <c r="F24" s="21">
        <v>369.6</v>
      </c>
    </row>
    <row r="25" spans="1:6" x14ac:dyDescent="0.3">
      <c r="A25" s="75">
        <v>44489</v>
      </c>
      <c r="B25" s="76">
        <v>1197563</v>
      </c>
      <c r="C25" s="27" t="s">
        <v>217</v>
      </c>
      <c r="D25" s="27" t="s">
        <v>228</v>
      </c>
      <c r="E25" s="21">
        <v>338.88</v>
      </c>
      <c r="F25" s="21">
        <v>338.88</v>
      </c>
    </row>
    <row r="26" spans="1:6" x14ac:dyDescent="0.3">
      <c r="A26" s="75">
        <v>44489</v>
      </c>
      <c r="B26" s="76">
        <v>741678</v>
      </c>
      <c r="C26" s="27" t="s">
        <v>214</v>
      </c>
      <c r="D26" s="27" t="s">
        <v>228</v>
      </c>
      <c r="E26" s="21">
        <v>34.799999999999997</v>
      </c>
      <c r="F26" s="21">
        <v>34.799999999999997</v>
      </c>
    </row>
    <row r="27" spans="1:6" x14ac:dyDescent="0.3">
      <c r="A27" s="75">
        <v>44490</v>
      </c>
      <c r="B27" s="76">
        <v>2909537</v>
      </c>
      <c r="C27" s="27" t="s">
        <v>215</v>
      </c>
      <c r="D27" s="27" t="s">
        <v>226</v>
      </c>
      <c r="E27" s="21">
        <v>740.68</v>
      </c>
      <c r="F27" s="21">
        <v>740.68</v>
      </c>
    </row>
    <row r="28" spans="1:6" x14ac:dyDescent="0.3">
      <c r="A28" s="75">
        <v>44490</v>
      </c>
      <c r="B28" s="76">
        <v>2909538</v>
      </c>
      <c r="C28" s="27" t="s">
        <v>215</v>
      </c>
      <c r="D28" s="27" t="s">
        <v>228</v>
      </c>
      <c r="E28" s="21">
        <v>211.4</v>
      </c>
      <c r="F28" s="21">
        <v>211.4</v>
      </c>
    </row>
    <row r="29" spans="1:6" x14ac:dyDescent="0.3">
      <c r="A29" s="75">
        <v>44494</v>
      </c>
      <c r="B29" s="76">
        <v>2077</v>
      </c>
      <c r="C29" s="27" t="s">
        <v>205</v>
      </c>
      <c r="D29" s="27" t="s">
        <v>226</v>
      </c>
      <c r="E29" s="21">
        <v>906.48</v>
      </c>
      <c r="F29" s="21">
        <v>906.48</v>
      </c>
    </row>
    <row r="30" spans="1:6" x14ac:dyDescent="0.3">
      <c r="A30" s="75">
        <v>44494</v>
      </c>
      <c r="B30" s="76">
        <v>832339</v>
      </c>
      <c r="C30" s="27" t="s">
        <v>192</v>
      </c>
      <c r="D30" s="27" t="s">
        <v>229</v>
      </c>
      <c r="E30" s="21">
        <v>2398.2399999999998</v>
      </c>
      <c r="F30" s="21">
        <v>2398.2399999999998</v>
      </c>
    </row>
    <row r="31" spans="1:6" x14ac:dyDescent="0.3">
      <c r="A31" s="75">
        <v>44494</v>
      </c>
      <c r="B31" s="76">
        <v>43249</v>
      </c>
      <c r="C31" s="27" t="s">
        <v>192</v>
      </c>
      <c r="D31" s="27" t="s">
        <v>229</v>
      </c>
      <c r="E31" s="21">
        <v>3226.76</v>
      </c>
      <c r="F31" s="21">
        <v>3226.76</v>
      </c>
    </row>
    <row r="32" spans="1:6" x14ac:dyDescent="0.3">
      <c r="A32" s="75">
        <v>44495</v>
      </c>
      <c r="B32" s="76"/>
      <c r="C32" s="27" t="s">
        <v>16</v>
      </c>
      <c r="D32" s="27" t="s">
        <v>232</v>
      </c>
      <c r="E32" s="21">
        <v>6412.88</v>
      </c>
      <c r="F32" s="21">
        <v>6412.88</v>
      </c>
    </row>
    <row r="33" spans="1:6" x14ac:dyDescent="0.3">
      <c r="A33" s="75">
        <v>44496</v>
      </c>
      <c r="B33" s="76">
        <v>69207</v>
      </c>
      <c r="C33" s="27" t="s">
        <v>0</v>
      </c>
      <c r="D33" s="27" t="s">
        <v>234</v>
      </c>
      <c r="E33" s="21">
        <v>271.64</v>
      </c>
      <c r="F33" s="21">
        <v>271.64</v>
      </c>
    </row>
    <row r="34" spans="1:6" x14ac:dyDescent="0.3">
      <c r="A34" s="75">
        <v>44497</v>
      </c>
      <c r="B34" s="76">
        <v>1047</v>
      </c>
      <c r="C34" s="27" t="s">
        <v>193</v>
      </c>
      <c r="D34" s="42" t="s">
        <v>231</v>
      </c>
      <c r="E34" s="21">
        <v>805</v>
      </c>
      <c r="F34" s="21">
        <v>805</v>
      </c>
    </row>
    <row r="35" spans="1:6" x14ac:dyDescent="0.3">
      <c r="A35" s="75">
        <v>44498</v>
      </c>
      <c r="B35" s="76">
        <v>44920</v>
      </c>
      <c r="C35" s="27" t="s">
        <v>201</v>
      </c>
      <c r="D35" s="27" t="s">
        <v>227</v>
      </c>
      <c r="E35" s="21">
        <v>143.12</v>
      </c>
      <c r="F35" s="21">
        <v>143.12</v>
      </c>
    </row>
    <row r="36" spans="1:6" x14ac:dyDescent="0.3">
      <c r="A36" s="75">
        <v>44498</v>
      </c>
      <c r="B36" s="76">
        <v>44951</v>
      </c>
      <c r="C36" s="27" t="s">
        <v>201</v>
      </c>
      <c r="D36" s="27" t="s">
        <v>227</v>
      </c>
      <c r="E36" s="21">
        <v>117.44</v>
      </c>
      <c r="F36" s="21">
        <v>117.44</v>
      </c>
    </row>
    <row r="37" spans="1:6" x14ac:dyDescent="0.3">
      <c r="A37" s="75">
        <v>44500</v>
      </c>
      <c r="B37" s="92">
        <v>277733</v>
      </c>
      <c r="C37" s="27" t="s">
        <v>216</v>
      </c>
      <c r="D37" s="27" t="s">
        <v>232</v>
      </c>
      <c r="E37" s="21">
        <v>6682.43</v>
      </c>
      <c r="F37" s="21">
        <v>6682.43</v>
      </c>
    </row>
    <row r="38" spans="1:6" x14ac:dyDescent="0.3">
      <c r="A38" s="75">
        <v>44481</v>
      </c>
      <c r="B38" s="76">
        <v>933</v>
      </c>
      <c r="C38" s="27" t="s">
        <v>211</v>
      </c>
      <c r="D38" s="27" t="s">
        <v>230</v>
      </c>
      <c r="E38" s="21">
        <v>1450</v>
      </c>
      <c r="F38" s="21">
        <v>1450</v>
      </c>
    </row>
    <row r="39" spans="1:6" x14ac:dyDescent="0.3">
      <c r="A39" s="75">
        <v>44484</v>
      </c>
      <c r="B39" s="76">
        <v>1339</v>
      </c>
      <c r="C39" s="27" t="s">
        <v>213</v>
      </c>
      <c r="D39" s="27" t="s">
        <v>230</v>
      </c>
      <c r="E39" s="21">
        <v>3750</v>
      </c>
      <c r="F39" s="21">
        <v>3750</v>
      </c>
    </row>
    <row r="40" spans="1:6" x14ac:dyDescent="0.3">
      <c r="A40" s="75">
        <v>44500</v>
      </c>
      <c r="B40" s="76"/>
      <c r="C40" s="8" t="s">
        <v>10</v>
      </c>
      <c r="D40" s="27" t="s">
        <v>232</v>
      </c>
      <c r="E40" s="21">
        <v>2326.2199999999998</v>
      </c>
      <c r="F40" s="21">
        <v>2326.2199999999998</v>
      </c>
    </row>
    <row r="41" spans="1:6" x14ac:dyDescent="0.3">
      <c r="A41" s="75">
        <v>44500</v>
      </c>
      <c r="B41" s="76"/>
      <c r="C41" s="8" t="s">
        <v>13</v>
      </c>
      <c r="D41" s="27" t="s">
        <v>232</v>
      </c>
      <c r="E41" s="21">
        <v>2600.14</v>
      </c>
      <c r="F41" s="21">
        <v>2600.14</v>
      </c>
    </row>
    <row r="42" spans="1:6" x14ac:dyDescent="0.3">
      <c r="A42" s="75">
        <v>44500</v>
      </c>
      <c r="B42" s="76"/>
      <c r="C42" s="8" t="s">
        <v>24</v>
      </c>
      <c r="D42" s="27" t="s">
        <v>232</v>
      </c>
      <c r="E42" s="21">
        <v>3720.02</v>
      </c>
      <c r="F42" s="21">
        <v>3720.02</v>
      </c>
    </row>
    <row r="43" spans="1:6" x14ac:dyDescent="0.3">
      <c r="A43" s="75">
        <v>44500</v>
      </c>
      <c r="B43" s="76"/>
      <c r="C43" s="8" t="s">
        <v>21</v>
      </c>
      <c r="D43" s="27" t="s">
        <v>232</v>
      </c>
      <c r="E43" s="21">
        <v>2874.03</v>
      </c>
      <c r="F43" s="21">
        <v>2874.03</v>
      </c>
    </row>
    <row r="44" spans="1:6" x14ac:dyDescent="0.3">
      <c r="A44" s="75">
        <v>44500</v>
      </c>
      <c r="B44" s="76"/>
      <c r="C44" s="8" t="s">
        <v>6</v>
      </c>
      <c r="D44" s="27" t="s">
        <v>232</v>
      </c>
      <c r="E44" s="21">
        <v>2036.12</v>
      </c>
      <c r="F44" s="21">
        <v>2036.12</v>
      </c>
    </row>
    <row r="45" spans="1:6" x14ac:dyDescent="0.3">
      <c r="A45" s="75">
        <v>44500</v>
      </c>
      <c r="B45" s="76"/>
      <c r="C45" s="8" t="s">
        <v>95</v>
      </c>
      <c r="D45" s="27" t="s">
        <v>232</v>
      </c>
      <c r="E45" s="21">
        <v>2963.6</v>
      </c>
      <c r="F45" s="21">
        <v>2963.6</v>
      </c>
    </row>
    <row r="46" spans="1:6" x14ac:dyDescent="0.3">
      <c r="A46" s="75">
        <v>44500</v>
      </c>
      <c r="B46" s="76"/>
      <c r="C46" s="8" t="s">
        <v>22</v>
      </c>
      <c r="D46" s="27" t="s">
        <v>232</v>
      </c>
      <c r="E46" s="21">
        <v>4161.42</v>
      </c>
      <c r="F46" s="21">
        <v>4161.42</v>
      </c>
    </row>
    <row r="47" spans="1:6" x14ac:dyDescent="0.3">
      <c r="A47" s="75">
        <v>44500</v>
      </c>
      <c r="B47" s="76"/>
      <c r="C47" s="8" t="s">
        <v>96</v>
      </c>
      <c r="D47" s="27" t="s">
        <v>232</v>
      </c>
      <c r="E47" s="21">
        <v>4577.6400000000003</v>
      </c>
      <c r="F47" s="21">
        <v>4577.6400000000003</v>
      </c>
    </row>
    <row r="48" spans="1:6" x14ac:dyDescent="0.3">
      <c r="A48" s="75">
        <v>44500</v>
      </c>
      <c r="B48" s="76"/>
      <c r="C48" s="8" t="s">
        <v>97</v>
      </c>
      <c r="D48" s="27" t="s">
        <v>232</v>
      </c>
      <c r="E48" s="21">
        <v>2356</v>
      </c>
      <c r="F48" s="21">
        <v>2356</v>
      </c>
    </row>
    <row r="49" spans="1:6" x14ac:dyDescent="0.3">
      <c r="A49" s="75">
        <v>44500</v>
      </c>
      <c r="B49" s="76"/>
      <c r="C49" s="8" t="s">
        <v>18</v>
      </c>
      <c r="D49" s="27" t="s">
        <v>232</v>
      </c>
      <c r="E49" s="21">
        <v>2349.36</v>
      </c>
      <c r="F49" s="21">
        <v>2349.36</v>
      </c>
    </row>
    <row r="50" spans="1:6" x14ac:dyDescent="0.3">
      <c r="A50" s="75">
        <v>44500</v>
      </c>
      <c r="B50" s="76"/>
      <c r="C50" s="8" t="s">
        <v>7</v>
      </c>
      <c r="D50" s="27" t="s">
        <v>232</v>
      </c>
      <c r="E50" s="21">
        <v>2075.59</v>
      </c>
      <c r="F50" s="21">
        <v>2075.59</v>
      </c>
    </row>
    <row r="51" spans="1:6" x14ac:dyDescent="0.3">
      <c r="A51" s="75">
        <v>44500</v>
      </c>
      <c r="B51" s="76"/>
      <c r="C51" s="8" t="s">
        <v>2</v>
      </c>
      <c r="D51" s="27" t="s">
        <v>232</v>
      </c>
      <c r="E51" s="21">
        <v>2874.34</v>
      </c>
      <c r="F51" s="21">
        <v>2874.34</v>
      </c>
    </row>
    <row r="52" spans="1:6" x14ac:dyDescent="0.3">
      <c r="A52" s="75">
        <v>44500</v>
      </c>
      <c r="B52" s="76"/>
      <c r="C52" s="8" t="s">
        <v>98</v>
      </c>
      <c r="D52" s="27" t="s">
        <v>232</v>
      </c>
      <c r="E52" s="21">
        <v>2036.36</v>
      </c>
      <c r="F52" s="21">
        <v>2036.36</v>
      </c>
    </row>
    <row r="53" spans="1:6" x14ac:dyDescent="0.3">
      <c r="A53" s="75">
        <v>44500</v>
      </c>
      <c r="B53" s="76"/>
      <c r="C53" s="8" t="s">
        <v>4</v>
      </c>
      <c r="D53" s="27" t="s">
        <v>232</v>
      </c>
      <c r="E53" s="21">
        <v>1767.73</v>
      </c>
      <c r="F53" s="21">
        <v>1767.73</v>
      </c>
    </row>
    <row r="54" spans="1:6" x14ac:dyDescent="0.3">
      <c r="A54" s="75">
        <v>44500</v>
      </c>
      <c r="B54" s="76"/>
      <c r="C54" s="8" t="s">
        <v>14</v>
      </c>
      <c r="D54" s="27" t="s">
        <v>232</v>
      </c>
      <c r="E54" s="21">
        <v>2207.54</v>
      </c>
      <c r="F54" s="21">
        <v>2207.54</v>
      </c>
    </row>
    <row r="55" spans="1:6" x14ac:dyDescent="0.3">
      <c r="A55" s="75">
        <v>44500</v>
      </c>
      <c r="B55" s="76"/>
      <c r="C55" s="8" t="s">
        <v>9</v>
      </c>
      <c r="D55" s="27" t="s">
        <v>232</v>
      </c>
      <c r="E55" s="21">
        <v>3411.55</v>
      </c>
      <c r="F55" s="21">
        <v>3411.55</v>
      </c>
    </row>
    <row r="56" spans="1:6" x14ac:dyDescent="0.3">
      <c r="A56" s="75">
        <v>44500</v>
      </c>
      <c r="B56" s="76"/>
      <c r="C56" s="8" t="s">
        <v>12</v>
      </c>
      <c r="D56" s="27" t="s">
        <v>232</v>
      </c>
      <c r="E56" s="21">
        <v>7139.86</v>
      </c>
      <c r="F56" s="21">
        <v>7139.86</v>
      </c>
    </row>
    <row r="57" spans="1:6" x14ac:dyDescent="0.3">
      <c r="A57" s="75">
        <v>44500</v>
      </c>
      <c r="B57" s="76"/>
      <c r="C57" s="8" t="s">
        <v>25</v>
      </c>
      <c r="D57" s="27" t="s">
        <v>232</v>
      </c>
      <c r="E57" s="21">
        <v>2469.31</v>
      </c>
      <c r="F57" s="21">
        <v>2469.31</v>
      </c>
    </row>
    <row r="58" spans="1:6" x14ac:dyDescent="0.3">
      <c r="A58" s="75">
        <v>44500</v>
      </c>
      <c r="B58" s="76"/>
      <c r="C58" s="8" t="s">
        <v>99</v>
      </c>
      <c r="D58" s="27" t="s">
        <v>232</v>
      </c>
      <c r="E58" s="21">
        <v>2267.04</v>
      </c>
      <c r="F58" s="21">
        <v>2267.04</v>
      </c>
    </row>
    <row r="59" spans="1:6" x14ac:dyDescent="0.3">
      <c r="A59" s="75">
        <v>44500</v>
      </c>
      <c r="B59" s="76"/>
      <c r="C59" s="8" t="s">
        <v>8</v>
      </c>
      <c r="D59" s="27" t="s">
        <v>232</v>
      </c>
      <c r="E59" s="21">
        <v>2116.4899999999998</v>
      </c>
      <c r="F59" s="21">
        <v>2116.4899999999998</v>
      </c>
    </row>
    <row r="60" spans="1:6" x14ac:dyDescent="0.3">
      <c r="A60" s="75">
        <v>44500</v>
      </c>
      <c r="B60" s="76"/>
      <c r="C60" s="8" t="s">
        <v>23</v>
      </c>
      <c r="D60" s="27" t="s">
        <v>232</v>
      </c>
      <c r="E60" s="21">
        <v>4717.1400000000003</v>
      </c>
      <c r="F60" s="21">
        <v>4717.1400000000003</v>
      </c>
    </row>
    <row r="61" spans="1:6" x14ac:dyDescent="0.3">
      <c r="A61" s="75">
        <v>44500</v>
      </c>
      <c r="B61" s="76"/>
      <c r="C61" s="8" t="s">
        <v>100</v>
      </c>
      <c r="D61" s="27" t="s">
        <v>232</v>
      </c>
      <c r="E61" s="21">
        <v>2328.9499999999998</v>
      </c>
      <c r="F61" s="21">
        <v>2328.9499999999998</v>
      </c>
    </row>
    <row r="62" spans="1:6" x14ac:dyDescent="0.3">
      <c r="A62" s="75">
        <v>44500</v>
      </c>
      <c r="B62" s="76"/>
      <c r="C62" s="8" t="s">
        <v>17</v>
      </c>
      <c r="D62" s="27" t="s">
        <v>232</v>
      </c>
      <c r="E62" s="21">
        <v>1387.59</v>
      </c>
      <c r="F62" s="21">
        <v>1387.59</v>
      </c>
    </row>
    <row r="63" spans="1:6" x14ac:dyDescent="0.3">
      <c r="A63" s="75">
        <v>44500</v>
      </c>
      <c r="B63" s="76"/>
      <c r="C63" s="42" t="s">
        <v>5</v>
      </c>
      <c r="D63" s="27" t="s">
        <v>232</v>
      </c>
      <c r="E63" s="21">
        <v>2081.66</v>
      </c>
      <c r="F63" s="21">
        <v>2081.66</v>
      </c>
    </row>
    <row r="64" spans="1:6" x14ac:dyDescent="0.3">
      <c r="A64" s="75">
        <v>44500</v>
      </c>
      <c r="B64" s="76"/>
      <c r="C64" s="42" t="s">
        <v>11</v>
      </c>
      <c r="D64" s="27" t="s">
        <v>232</v>
      </c>
      <c r="E64" s="21">
        <v>1504.8</v>
      </c>
      <c r="F64" s="21">
        <v>1504.8</v>
      </c>
    </row>
    <row r="65" spans="1:6" x14ac:dyDescent="0.3">
      <c r="A65" s="75">
        <v>44500</v>
      </c>
      <c r="B65" s="76"/>
      <c r="C65" s="42" t="s">
        <v>15</v>
      </c>
      <c r="D65" s="27" t="s">
        <v>232</v>
      </c>
      <c r="E65" s="21">
        <v>1751.08</v>
      </c>
      <c r="F65" s="21">
        <v>1751.08</v>
      </c>
    </row>
    <row r="66" spans="1:6" x14ac:dyDescent="0.3">
      <c r="A66" s="75">
        <v>44500</v>
      </c>
      <c r="B66" s="76"/>
      <c r="C66" s="42" t="s">
        <v>19</v>
      </c>
      <c r="D66" s="27" t="s">
        <v>232</v>
      </c>
      <c r="E66" s="21">
        <v>2372.0300000000002</v>
      </c>
      <c r="F66" s="21">
        <v>2372.0300000000002</v>
      </c>
    </row>
    <row r="67" spans="1:6" x14ac:dyDescent="0.3">
      <c r="A67" s="75">
        <v>44500</v>
      </c>
      <c r="B67" s="76"/>
      <c r="C67" s="42" t="s">
        <v>3</v>
      </c>
      <c r="D67" s="27" t="s">
        <v>232</v>
      </c>
      <c r="E67" s="21">
        <v>2043.33</v>
      </c>
      <c r="F67" s="21">
        <v>2043.33</v>
      </c>
    </row>
    <row r="68" spans="1:6" x14ac:dyDescent="0.3">
      <c r="A68" s="75">
        <v>44500</v>
      </c>
      <c r="B68" s="76"/>
      <c r="C68" s="42" t="s">
        <v>20</v>
      </c>
      <c r="D68" s="27" t="s">
        <v>232</v>
      </c>
      <c r="E68" s="21">
        <v>2294.77</v>
      </c>
      <c r="F68" s="21">
        <v>2294.77</v>
      </c>
    </row>
    <row r="69" spans="1:6" x14ac:dyDescent="0.3">
      <c r="A69" s="75">
        <v>44500</v>
      </c>
      <c r="B69" s="76"/>
      <c r="C69" s="42" t="s">
        <v>101</v>
      </c>
      <c r="D69" s="27" t="s">
        <v>232</v>
      </c>
      <c r="E69" s="21">
        <v>2409.27</v>
      </c>
      <c r="F69" s="21">
        <v>2409.27</v>
      </c>
    </row>
    <row r="70" spans="1:6" x14ac:dyDescent="0.3">
      <c r="A70" s="75"/>
      <c r="B70" s="76"/>
      <c r="C70" s="27"/>
      <c r="D70" s="27"/>
      <c r="E70" s="21">
        <f>SUM(E5:E69)</f>
        <v>118115.68999999997</v>
      </c>
      <c r="F70" s="21">
        <f>SUM(F5:F69)</f>
        <v>118115.68999999997</v>
      </c>
    </row>
    <row r="71" spans="1:6" x14ac:dyDescent="0.3">
      <c r="A71" s="79" t="s">
        <v>236</v>
      </c>
      <c r="B71" s="80"/>
      <c r="C71" s="46"/>
      <c r="D71" s="81">
        <f>COUNT(A5:A69)</f>
        <v>65</v>
      </c>
    </row>
    <row r="72" spans="1:6" x14ac:dyDescent="0.3">
      <c r="A72" s="82" t="s">
        <v>237</v>
      </c>
      <c r="B72" s="80"/>
      <c r="C72" s="46"/>
      <c r="D72" s="83">
        <f>E70</f>
        <v>118115.68999999997</v>
      </c>
    </row>
    <row r="73" spans="1:6" x14ac:dyDescent="0.3">
      <c r="A73" s="82" t="s">
        <v>238</v>
      </c>
      <c r="B73" s="80"/>
      <c r="C73" s="46"/>
      <c r="D73" s="83">
        <f>F70</f>
        <v>118115.68999999997</v>
      </c>
    </row>
    <row r="74" spans="1:6" x14ac:dyDescent="0.3">
      <c r="A74" s="46"/>
      <c r="B74" s="80"/>
      <c r="C74" s="46"/>
      <c r="D74" s="46"/>
    </row>
    <row r="75" spans="1:6" x14ac:dyDescent="0.3">
      <c r="A75" s="84" t="s">
        <v>239</v>
      </c>
      <c r="B75" s="85"/>
      <c r="C75" s="86"/>
      <c r="D75" s="87"/>
      <c r="E75" s="36"/>
      <c r="F75" s="36"/>
    </row>
    <row r="76" spans="1:6" x14ac:dyDescent="0.3">
      <c r="A76" s="84" t="s">
        <v>240</v>
      </c>
      <c r="B76" s="85"/>
      <c r="C76" s="86"/>
      <c r="D76" s="87"/>
      <c r="E76" s="36"/>
      <c r="F76" s="36"/>
    </row>
    <row r="77" spans="1:6" x14ac:dyDescent="0.3">
      <c r="A77" s="84" t="s">
        <v>241</v>
      </c>
      <c r="B77" s="85"/>
      <c r="C77" s="86"/>
      <c r="D77" s="87"/>
      <c r="E77" s="36"/>
      <c r="F77" s="36"/>
    </row>
    <row r="78" spans="1:6" x14ac:dyDescent="0.3">
      <c r="A78" s="84"/>
      <c r="B78" s="85"/>
      <c r="C78" s="86"/>
      <c r="D78" s="87"/>
      <c r="E78" s="36"/>
      <c r="F78" s="36"/>
    </row>
    <row r="79" spans="1:6" x14ac:dyDescent="0.3">
      <c r="A79" s="88" t="s">
        <v>109</v>
      </c>
      <c r="B79" s="89"/>
      <c r="C79" s="48"/>
      <c r="D79" s="48"/>
      <c r="E79" s="36"/>
      <c r="F79" s="36"/>
    </row>
    <row r="80" spans="1:6" x14ac:dyDescent="0.3">
      <c r="A80" s="88"/>
      <c r="B80" s="89"/>
      <c r="C80" s="48"/>
      <c r="D80" s="48"/>
      <c r="E80" s="36"/>
      <c r="F80" s="36"/>
    </row>
    <row r="81" spans="1:6" x14ac:dyDescent="0.3">
      <c r="A81" s="88"/>
      <c r="B81" s="89"/>
      <c r="C81" s="48"/>
      <c r="D81" s="48"/>
      <c r="E81" s="36"/>
      <c r="F81" s="36"/>
    </row>
    <row r="82" spans="1:6" x14ac:dyDescent="0.3">
      <c r="A82" s="88"/>
      <c r="B82" s="89"/>
      <c r="C82" s="48"/>
      <c r="D82" s="48"/>
      <c r="E82" s="36"/>
      <c r="F82" s="36"/>
    </row>
    <row r="83" spans="1:6" x14ac:dyDescent="0.3">
      <c r="A83" s="90"/>
      <c r="B83" s="49" t="s">
        <v>103</v>
      </c>
      <c r="C83" s="91"/>
      <c r="D83" s="50" t="s">
        <v>104</v>
      </c>
      <c r="E83" s="36"/>
      <c r="F83" s="36"/>
    </row>
    <row r="84" spans="1:6" x14ac:dyDescent="0.3">
      <c r="A84" s="48"/>
      <c r="B84" s="51" t="s">
        <v>105</v>
      </c>
      <c r="C84" s="91"/>
      <c r="D84" s="52" t="s">
        <v>106</v>
      </c>
      <c r="E84" s="36"/>
      <c r="F84" s="36"/>
    </row>
    <row r="85" spans="1:6" x14ac:dyDescent="0.3">
      <c r="A85" s="77"/>
      <c r="B85" s="78"/>
      <c r="C85" s="31"/>
      <c r="D85" s="31"/>
      <c r="E85" s="24"/>
      <c r="F85" s="24"/>
    </row>
    <row r="86" spans="1:6" x14ac:dyDescent="0.3">
      <c r="A86" s="77"/>
      <c r="B86" s="78"/>
      <c r="C86" s="31"/>
      <c r="D86" s="31"/>
      <c r="E86" s="24"/>
      <c r="F86" s="24"/>
    </row>
    <row r="87" spans="1:6" x14ac:dyDescent="0.3">
      <c r="A87" s="77"/>
      <c r="B87" s="78"/>
      <c r="C87" s="31"/>
      <c r="D87" s="31"/>
      <c r="E87" s="24"/>
      <c r="F87" s="24"/>
    </row>
    <row r="88" spans="1:6" x14ac:dyDescent="0.3">
      <c r="A88" s="77"/>
      <c r="B88" s="78"/>
      <c r="C88" s="31"/>
      <c r="D88" s="31"/>
      <c r="E88" s="24"/>
      <c r="F88" s="24"/>
    </row>
    <row r="89" spans="1:6" x14ac:dyDescent="0.3">
      <c r="A89" s="77"/>
      <c r="B89" s="78"/>
      <c r="C89" s="31"/>
      <c r="D89" s="31"/>
      <c r="E89" s="24"/>
      <c r="F89" s="24"/>
    </row>
    <row r="90" spans="1:6" x14ac:dyDescent="0.3">
      <c r="A90" s="77"/>
      <c r="B90" s="78"/>
      <c r="C90" s="31"/>
      <c r="D90" s="31"/>
      <c r="E90" s="24"/>
      <c r="F90" s="24"/>
    </row>
    <row r="91" spans="1:6" x14ac:dyDescent="0.3">
      <c r="A91" s="77"/>
      <c r="B91" s="78"/>
      <c r="C91" s="31"/>
      <c r="D91" s="31"/>
      <c r="E91" s="24"/>
      <c r="F91" s="24"/>
    </row>
    <row r="92" spans="1:6" x14ac:dyDescent="0.3">
      <c r="A92" s="77"/>
      <c r="B92" s="78"/>
      <c r="C92" s="31"/>
      <c r="D92" s="31"/>
      <c r="E92" s="24"/>
      <c r="F92" s="24"/>
    </row>
    <row r="93" spans="1:6" x14ac:dyDescent="0.3">
      <c r="A93" s="77"/>
      <c r="B93" s="78"/>
      <c r="C93" s="31"/>
      <c r="D93" s="31"/>
      <c r="E93" s="24"/>
      <c r="F93" s="24"/>
    </row>
    <row r="94" spans="1:6" x14ac:dyDescent="0.3">
      <c r="A94" s="77"/>
      <c r="B94" s="78"/>
      <c r="C94" s="31"/>
      <c r="D94" s="31"/>
      <c r="E94" s="24"/>
      <c r="F94" s="24"/>
    </row>
    <row r="95" spans="1:6" x14ac:dyDescent="0.3">
      <c r="A95" s="77"/>
      <c r="B95" s="78"/>
      <c r="C95" s="31"/>
      <c r="D95" s="31"/>
      <c r="E95" s="24"/>
      <c r="F95" s="24"/>
    </row>
    <row r="96" spans="1:6" x14ac:dyDescent="0.3">
      <c r="A96" s="77"/>
      <c r="B96" s="78"/>
      <c r="C96" s="31"/>
      <c r="D96" s="31"/>
      <c r="E96" s="24"/>
      <c r="F96" s="24"/>
    </row>
    <row r="97" spans="1:6" x14ac:dyDescent="0.3">
      <c r="A97" s="77"/>
      <c r="B97" s="78"/>
      <c r="C97" s="31"/>
      <c r="D97" s="31"/>
      <c r="E97" s="24"/>
      <c r="F97" s="24"/>
    </row>
    <row r="98" spans="1:6" x14ac:dyDescent="0.3">
      <c r="A98" s="77"/>
      <c r="B98" s="78"/>
      <c r="C98" s="31"/>
      <c r="D98" s="31"/>
      <c r="E98" s="24"/>
      <c r="F98" s="24"/>
    </row>
    <row r="99" spans="1:6" x14ac:dyDescent="0.3">
      <c r="A99" s="77"/>
      <c r="B99" s="78"/>
      <c r="C99" s="31"/>
      <c r="D99" s="31"/>
      <c r="E99" s="24"/>
      <c r="F99" s="24"/>
    </row>
    <row r="100" spans="1:6" x14ac:dyDescent="0.3">
      <c r="A100" s="77"/>
      <c r="B100" s="78"/>
      <c r="C100" s="31"/>
      <c r="D100" s="31"/>
      <c r="E100" s="24"/>
      <c r="F100" s="24"/>
    </row>
    <row r="101" spans="1:6" x14ac:dyDescent="0.3">
      <c r="A101" s="77"/>
      <c r="B101" s="78"/>
      <c r="C101" s="31"/>
      <c r="D101" s="31"/>
      <c r="E101" s="24"/>
      <c r="F101" s="24"/>
    </row>
    <row r="102" spans="1:6" x14ac:dyDescent="0.3">
      <c r="A102" s="77"/>
      <c r="B102" s="78"/>
      <c r="C102" s="31"/>
      <c r="D102" s="31"/>
      <c r="E102" s="24"/>
      <c r="F102" s="24"/>
    </row>
    <row r="103" spans="1:6" x14ac:dyDescent="0.3">
      <c r="A103" s="77"/>
      <c r="B103" s="78"/>
      <c r="C103" s="31"/>
      <c r="D103" s="31"/>
      <c r="E103" s="24"/>
      <c r="F103" s="24"/>
    </row>
    <row r="104" spans="1:6" x14ac:dyDescent="0.3">
      <c r="A104" s="77"/>
      <c r="B104" s="78"/>
      <c r="C104" s="31"/>
      <c r="D104" s="31"/>
      <c r="E104" s="24"/>
      <c r="F104" s="24"/>
    </row>
    <row r="105" spans="1:6" x14ac:dyDescent="0.3">
      <c r="A105" s="77"/>
      <c r="B105" s="78"/>
      <c r="C105" s="31"/>
      <c r="D105" s="31"/>
      <c r="E105" s="24"/>
      <c r="F105" s="24"/>
    </row>
    <row r="106" spans="1:6" x14ac:dyDescent="0.3">
      <c r="A106" s="77"/>
      <c r="B106" s="78"/>
      <c r="C106" s="31"/>
      <c r="D106" s="31"/>
      <c r="E106" s="24"/>
      <c r="F106" s="24"/>
    </row>
    <row r="107" spans="1:6" x14ac:dyDescent="0.3">
      <c r="A107" s="77"/>
      <c r="B107" s="78"/>
      <c r="C107" s="31"/>
      <c r="D107" s="31"/>
      <c r="E107" s="24"/>
      <c r="F107" s="24"/>
    </row>
    <row r="108" spans="1:6" x14ac:dyDescent="0.3">
      <c r="A108" s="77"/>
      <c r="B108" s="78"/>
      <c r="C108" s="31"/>
      <c r="D108" s="31"/>
      <c r="E108" s="24"/>
      <c r="F108" s="24"/>
    </row>
    <row r="109" spans="1:6" x14ac:dyDescent="0.3">
      <c r="A109" s="77"/>
      <c r="B109" s="78"/>
      <c r="C109" s="31"/>
      <c r="D109" s="31"/>
      <c r="E109" s="24"/>
      <c r="F109" s="24"/>
    </row>
    <row r="110" spans="1:6" x14ac:dyDescent="0.3">
      <c r="A110" s="77"/>
      <c r="B110" s="78"/>
      <c r="C110" s="31"/>
      <c r="D110" s="31"/>
      <c r="E110" s="24"/>
      <c r="F110" s="24"/>
    </row>
    <row r="111" spans="1:6" x14ac:dyDescent="0.3">
      <c r="A111" s="77"/>
      <c r="B111" s="78"/>
      <c r="C111" s="31"/>
      <c r="D111" s="31"/>
      <c r="E111" s="24"/>
      <c r="F111" s="24"/>
    </row>
    <row r="112" spans="1:6" x14ac:dyDescent="0.3">
      <c r="A112" s="77"/>
      <c r="B112" s="78"/>
      <c r="C112" s="31"/>
      <c r="D112" s="31"/>
      <c r="E112" s="24"/>
      <c r="F112" s="24"/>
    </row>
    <row r="113" spans="1:6" x14ac:dyDescent="0.3">
      <c r="A113" s="77"/>
      <c r="B113" s="78"/>
      <c r="C113" s="31"/>
      <c r="D113" s="31"/>
      <c r="E113" s="24"/>
      <c r="F113" s="24"/>
    </row>
    <row r="114" spans="1:6" x14ac:dyDescent="0.3">
      <c r="A114" s="77"/>
      <c r="B114" s="78"/>
      <c r="C114" s="31"/>
      <c r="D114" s="31"/>
      <c r="E114" s="24"/>
      <c r="F114" s="24"/>
    </row>
    <row r="115" spans="1:6" x14ac:dyDescent="0.3">
      <c r="A115" s="77"/>
      <c r="B115" s="78"/>
      <c r="C115" s="31"/>
      <c r="D115" s="31"/>
      <c r="E115" s="24"/>
      <c r="F115" s="24"/>
    </row>
    <row r="116" spans="1:6" x14ac:dyDescent="0.3">
      <c r="A116" s="77"/>
      <c r="B116" s="78"/>
      <c r="C116" s="31"/>
      <c r="D116" s="31"/>
      <c r="E116" s="24"/>
      <c r="F116" s="24"/>
    </row>
    <row r="117" spans="1:6" x14ac:dyDescent="0.3">
      <c r="A117" s="77"/>
      <c r="B117" s="78"/>
      <c r="C117" s="31"/>
      <c r="D117" s="31"/>
      <c r="E117" s="24"/>
      <c r="F117" s="24"/>
    </row>
    <row r="118" spans="1:6" x14ac:dyDescent="0.3">
      <c r="A118" s="77"/>
      <c r="B118" s="78"/>
      <c r="C118" s="31"/>
      <c r="D118" s="31"/>
      <c r="E118" s="24"/>
      <c r="F118" s="24"/>
    </row>
    <row r="119" spans="1:6" x14ac:dyDescent="0.3">
      <c r="A119" s="77"/>
      <c r="B119" s="78"/>
      <c r="C119" s="31"/>
      <c r="D119" s="31"/>
      <c r="E119" s="24"/>
      <c r="F119" s="24"/>
    </row>
    <row r="120" spans="1:6" x14ac:dyDescent="0.3">
      <c r="A120" s="77"/>
      <c r="B120" s="78"/>
      <c r="C120" s="31"/>
      <c r="D120" s="31"/>
      <c r="E120" s="24"/>
      <c r="F120" s="24"/>
    </row>
    <row r="121" spans="1:6" x14ac:dyDescent="0.3">
      <c r="A121" s="77"/>
      <c r="B121" s="78"/>
      <c r="C121" s="31"/>
      <c r="D121" s="31"/>
      <c r="E121" s="24"/>
      <c r="F121" s="24"/>
    </row>
    <row r="122" spans="1:6" x14ac:dyDescent="0.3">
      <c r="A122" s="77"/>
      <c r="B122" s="78"/>
      <c r="C122" s="31"/>
      <c r="D122" s="31"/>
      <c r="E122" s="24"/>
      <c r="F122" s="24"/>
    </row>
    <row r="123" spans="1:6" x14ac:dyDescent="0.3">
      <c r="A123" s="77"/>
      <c r="B123" s="78"/>
      <c r="C123" s="31"/>
      <c r="D123" s="31"/>
      <c r="E123" s="24"/>
      <c r="F123" s="24"/>
    </row>
    <row r="124" spans="1:6" x14ac:dyDescent="0.3">
      <c r="A124" s="77"/>
      <c r="B124" s="78"/>
      <c r="C124" s="31"/>
      <c r="D124" s="31"/>
      <c r="E124" s="24"/>
      <c r="F124" s="24"/>
    </row>
    <row r="125" spans="1:6" x14ac:dyDescent="0.3">
      <c r="A125" s="77"/>
      <c r="B125" s="78"/>
      <c r="C125" s="31"/>
      <c r="D125" s="31"/>
      <c r="E125" s="24"/>
      <c r="F125" s="24"/>
    </row>
    <row r="126" spans="1:6" x14ac:dyDescent="0.3">
      <c r="A126" s="77"/>
      <c r="B126" s="78"/>
      <c r="C126" s="31"/>
      <c r="D126" s="31"/>
      <c r="E126" s="24"/>
      <c r="F126" s="24"/>
    </row>
    <row r="127" spans="1:6" x14ac:dyDescent="0.3">
      <c r="A127" s="77"/>
      <c r="B127" s="78"/>
      <c r="C127" s="31"/>
      <c r="D127" s="31"/>
      <c r="E127" s="24"/>
      <c r="F127" s="24"/>
    </row>
    <row r="128" spans="1:6" x14ac:dyDescent="0.3">
      <c r="A128" s="77"/>
      <c r="B128" s="78"/>
      <c r="C128" s="31"/>
      <c r="D128" s="31"/>
      <c r="E128" s="24"/>
      <c r="F128" s="24"/>
    </row>
    <row r="129" spans="1:6" x14ac:dyDescent="0.3">
      <c r="A129" s="77"/>
      <c r="B129" s="78"/>
      <c r="C129" s="31"/>
      <c r="D129" s="31"/>
      <c r="E129" s="24"/>
      <c r="F129" s="24"/>
    </row>
    <row r="130" spans="1:6" x14ac:dyDescent="0.3">
      <c r="A130" s="77"/>
      <c r="B130" s="78"/>
      <c r="C130" s="31"/>
      <c r="D130" s="31"/>
      <c r="E130" s="24"/>
      <c r="F130" s="24"/>
    </row>
    <row r="131" spans="1:6" x14ac:dyDescent="0.3">
      <c r="A131" s="77"/>
      <c r="B131" s="78"/>
      <c r="C131" s="31"/>
      <c r="D131" s="31"/>
      <c r="E131" s="24"/>
      <c r="F131" s="24"/>
    </row>
    <row r="132" spans="1:6" x14ac:dyDescent="0.3">
      <c r="A132" s="77"/>
      <c r="B132" s="78"/>
      <c r="C132" s="31"/>
      <c r="D132" s="31"/>
      <c r="E132" s="24"/>
      <c r="F132" s="24"/>
    </row>
    <row r="133" spans="1:6" x14ac:dyDescent="0.3">
      <c r="A133" s="37"/>
    </row>
    <row r="134" spans="1:6" x14ac:dyDescent="0.3">
      <c r="A134" s="37"/>
    </row>
    <row r="135" spans="1:6" x14ac:dyDescent="0.3">
      <c r="A135" s="37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1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10 Municipal</vt:lpstr>
      <vt:lpstr>Anexo 10 Estadual</vt:lpstr>
      <vt:lpstr>Anexo III</vt:lpstr>
      <vt:lpstr>Anexo II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casa de nazare</cp:lastModifiedBy>
  <cp:lastPrinted>2021-11-05T14:20:40Z</cp:lastPrinted>
  <dcterms:created xsi:type="dcterms:W3CDTF">2021-10-27T11:23:52Z</dcterms:created>
  <dcterms:modified xsi:type="dcterms:W3CDTF">2021-11-05T14:22:19Z</dcterms:modified>
</cp:coreProperties>
</file>