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firstSheet="1" activeTab="1"/>
  </bookViews>
  <sheets>
    <sheet name="Anexo 10 Municipal" sheetId="5" r:id="rId1"/>
    <sheet name="Anexo 10 Estadual" sheetId="4" r:id="rId2"/>
    <sheet name="Anexo III " sheetId="9" r:id="rId3"/>
    <sheet name="Anexo II " sheetId="7" r:id="rId4"/>
  </sheets>
  <calcPr calcId="144525"/>
</workbook>
</file>

<file path=xl/calcChain.xml><?xml version="1.0" encoding="utf-8"?>
<calcChain xmlns="http://schemas.openxmlformats.org/spreadsheetml/2006/main">
  <c r="C102" i="9" l="1"/>
  <c r="E15" i="9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D69" i="7"/>
  <c r="F68" i="7"/>
  <c r="D71" i="7" s="1"/>
  <c r="E68" i="7"/>
  <c r="D70" i="7" s="1"/>
  <c r="J83" i="5" l="1"/>
  <c r="E83" i="5"/>
  <c r="C83" i="5"/>
  <c r="G82" i="5"/>
  <c r="I82" i="5" s="1"/>
  <c r="G81" i="5"/>
  <c r="I81" i="5" s="1"/>
  <c r="G80" i="5"/>
  <c r="I80" i="5" s="1"/>
  <c r="G79" i="5"/>
  <c r="I79" i="5" s="1"/>
  <c r="G78" i="5"/>
  <c r="I78" i="5" s="1"/>
  <c r="G77" i="5"/>
  <c r="A75" i="5"/>
  <c r="I39" i="5"/>
  <c r="I41" i="5" s="1"/>
  <c r="H93" i="5" s="1"/>
  <c r="I36" i="5"/>
  <c r="J84" i="4"/>
  <c r="E84" i="4"/>
  <c r="C84" i="4"/>
  <c r="G83" i="4"/>
  <c r="I83" i="4" s="1"/>
  <c r="G82" i="4"/>
  <c r="I82" i="4" s="1"/>
  <c r="G81" i="4"/>
  <c r="I81" i="4" s="1"/>
  <c r="G80" i="4"/>
  <c r="I80" i="4" s="1"/>
  <c r="G79" i="4"/>
  <c r="I79" i="4" s="1"/>
  <c r="G78" i="4"/>
  <c r="I78" i="4" s="1"/>
  <c r="G77" i="4"/>
  <c r="G84" i="4" s="1"/>
  <c r="A75" i="4"/>
  <c r="I39" i="4"/>
  <c r="I41" i="4" s="1"/>
  <c r="H94" i="4" s="1"/>
  <c r="I36" i="4"/>
  <c r="G83" i="5" l="1"/>
  <c r="I77" i="5"/>
  <c r="I83" i="5" s="1"/>
  <c r="H94" i="5" s="1"/>
  <c r="H95" i="5" s="1"/>
  <c r="H97" i="5" s="1"/>
  <c r="I77" i="4"/>
  <c r="I84" i="4" s="1"/>
  <c r="H95" i="4" s="1"/>
  <c r="H96" i="4"/>
  <c r="H98" i="4" s="1"/>
</calcChain>
</file>

<file path=xl/sharedStrings.xml><?xml version="1.0" encoding="utf-8"?>
<sst xmlns="http://schemas.openxmlformats.org/spreadsheetml/2006/main" count="447" uniqueCount="234">
  <si>
    <t>Telefonica Brasil sa</t>
  </si>
  <si>
    <t>Maria Aparecida da Silva</t>
  </si>
  <si>
    <t>Crislene Lucia Bernabé da Silva</t>
  </si>
  <si>
    <t>Luzete da Conceição Nascimento</t>
  </si>
  <si>
    <t>Marina de Souza</t>
  </si>
  <si>
    <t>Daniel Coimbra</t>
  </si>
  <si>
    <t>Elenilda Americo dos Santos</t>
  </si>
  <si>
    <t>Juliana Alves de Brito</t>
  </si>
  <si>
    <t>Kleybson Roberto da Silva Lima</t>
  </si>
  <si>
    <t>Marcos Romão Dias</t>
  </si>
  <si>
    <t>Raquel Ramos da Silva Santos</t>
  </si>
  <si>
    <t>Reginaldo Rodrigues Ferreira</t>
  </si>
  <si>
    <t>Roseli Augusta Marques Muniz</t>
  </si>
  <si>
    <t>Simone Alves do Nascimento</t>
  </si>
  <si>
    <t>Lucimauro Francisco do Prado</t>
  </si>
  <si>
    <t>Auris Espaço Psicoterapeutico Ltda ME</t>
  </si>
  <si>
    <t>Miriam Aparecida Ruy</t>
  </si>
  <si>
    <t>Sandra Regina Coelho</t>
  </si>
  <si>
    <t>Fernanda Franquilim Medeiros</t>
  </si>
  <si>
    <t>Simone de Paula Souza</t>
  </si>
  <si>
    <t>Maria do Carmo da Silva Fachini</t>
  </si>
  <si>
    <t>Nestor de Souza Francisco</t>
  </si>
  <si>
    <t>Denise Tealdi</t>
  </si>
  <si>
    <t>Marcio Luciano de Melo</t>
  </si>
  <si>
    <t>Elcio da Silva Pimenta</t>
  </si>
  <si>
    <t>Jovelina Maria da Conceição Timoteo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</si>
  <si>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</si>
  <si>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</si>
  <si>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</si>
  <si>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</si>
  <si>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</si>
  <si>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</si>
  <si>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</si>
  <si>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</si>
  <si>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</si>
  <si>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</si>
  <si>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</si>
  <si>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</si>
  <si>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</si>
  <si>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</si>
  <si>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</si>
  <si>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</si>
  <si>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</si>
  <si>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</si>
  <si>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</si>
  <si>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</si>
  <si>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</si>
  <si>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SETEMBRO</t>
  </si>
  <si>
    <t>APM Lucena Lins Farma EPP REF MÊS 09-2021 NF 37370</t>
  </si>
  <si>
    <t>Tenda Atacado LTDA REF MÊS 09-2021 NF 496308</t>
  </si>
  <si>
    <t>Tenda Atacado LTDA REF MÊS -01-2021 NF 496311</t>
  </si>
  <si>
    <t xml:space="preserve">vr ref. Tarifa bancária </t>
  </si>
  <si>
    <t xml:space="preserve">vr ref. Reembolso de Tarifa bancária </t>
  </si>
  <si>
    <t>Telefonica Brasil as ref mês 08-2021 nf 391628</t>
  </si>
  <si>
    <t>Toledo Munhoz de Jundiai Ltda  ref mês 09-2021 nf 9055</t>
  </si>
  <si>
    <t>Receb Prefeitura ref mês 09-2021 DOC 286492</t>
  </si>
  <si>
    <t>Comercio de Gás Belimar Ltda - ME ref mês 08-2021 nf 11853</t>
  </si>
  <si>
    <t>Telefonica Brasil as ref mês 08-2021 nf 774047</t>
  </si>
  <si>
    <t xml:space="preserve">FGTS ref mês 08-2021 </t>
  </si>
  <si>
    <t xml:space="preserve">folha ref func. Denise Tealdi mês 08-2021  </t>
  </si>
  <si>
    <t>folha ref func. Gilberto Angelo Begiato mês 08-2021</t>
  </si>
  <si>
    <t>folha ref func. Fernanda Franquilim Medeiros mês 08-2021</t>
  </si>
  <si>
    <t>folha ref func. Maria Aparecida da Silva mês 08-2021</t>
  </si>
  <si>
    <t>folha ref func. Miriam Aparecida Ruy mês 08-2021</t>
  </si>
  <si>
    <t>folha ref func. Simone de Paula Souza mês 08-2021</t>
  </si>
  <si>
    <t>Organização Contábil Elite S/S ltda vr ref mês 08-2021 nf 885</t>
  </si>
  <si>
    <t>Infoqplan Soluções Empresariais Ltda - EPP ref mês 09-2021 nf 5928</t>
  </si>
  <si>
    <t>CPFL ref mês 09-2021 nf 935251</t>
  </si>
  <si>
    <t>CPFL ref mês 09-2021 nf 879335</t>
  </si>
  <si>
    <t>CPFL ref mês 09-2021 nf 879334</t>
  </si>
  <si>
    <t>CPFL ref mês 09-2021 nf 879333</t>
  </si>
  <si>
    <t>CPFL ref mês 09-2021 nf 935250</t>
  </si>
  <si>
    <t>CPFL ref mês 09-2021 nf 922135</t>
  </si>
  <si>
    <t>Marli Thomazi Salas - EPP ref mês 09-2021 nf 229</t>
  </si>
  <si>
    <t>Associação Comercial e Empresarial de Jundiai ref mês 09-2021 nf 605146</t>
  </si>
  <si>
    <t>Auto Posto DM Jundiai  Ltda ref mês 09-2021 nf 7018</t>
  </si>
  <si>
    <t>São Paulo Transporte S/A ref mês 09-2021 nf 62741891</t>
  </si>
  <si>
    <t>Transurb Transportes  Urbanos de Jundiaí Ltda ref mês 09-2021 nf 1054927</t>
  </si>
  <si>
    <t>Roberto Marzochi ME ref mês 09-2021 nf 10443</t>
  </si>
  <si>
    <t>Roberto Marzochi ME ref mês 09-2021 nf 10465</t>
  </si>
  <si>
    <t>Connectuse Sistemas Ltda - EPP ref mês 09-2021 nf 22763</t>
  </si>
  <si>
    <t>Auris Espaço Psicoterapeutico Ltda ME ref mês 09-2021 nf 909</t>
  </si>
  <si>
    <t>FG Asses e Desenv de Projetos Sociais e Culturais Lt ME ref mês 09-2021 nf 1328</t>
  </si>
  <si>
    <t>Telefonica Brasil as ref mês 09-2021 nf 697557</t>
  </si>
  <si>
    <t>Antonio Reginaldo da Silva ref mês 09-2021 nf 166</t>
  </si>
  <si>
    <t>Porto Seguro Cia de Seguros ref mês 09-2021 nf 22502</t>
  </si>
  <si>
    <t>Metropolitan Life Seguros e Previdência Privada S.A. ref mês 09-2021 nf 69400</t>
  </si>
  <si>
    <t>Pagamento de folha mês 09-2021</t>
  </si>
  <si>
    <t xml:space="preserve">Relação da transferência citada acima - Folha </t>
  </si>
  <si>
    <t xml:space="preserve">Fabiano de Oliveira Coelho 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</si>
  <si>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</si>
  <si>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</si>
  <si>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</si>
  <si>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</si>
  <si>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</si>
  <si>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</si>
  <si>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</si>
  <si>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</si>
  <si>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</si>
  <si>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</si>
  <si>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</si>
  <si>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</si>
  <si>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Outubro de 2021.</t>
  </si>
  <si>
    <t>Gilberto Ângelo Begiato</t>
  </si>
  <si>
    <t>Rendimento de Aplicação</t>
  </si>
  <si>
    <t>saldo final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</si>
  <si>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</si>
  <si>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</si>
  <si>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</si>
  <si>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</si>
  <si>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</si>
  <si>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</si>
  <si>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</si>
  <si>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</si>
  <si>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</si>
  <si>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</si>
  <si>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</si>
  <si>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</si>
  <si>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</si>
  <si>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</si>
  <si>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</si>
  <si>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</si>
  <si>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</si>
  <si>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</si>
  <si>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</si>
  <si>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</si>
  <si>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</si>
  <si>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</si>
  <si>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</si>
  <si>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</si>
  <si>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</si>
  <si>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</si>
  <si>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</si>
  <si>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</si>
  <si>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</si>
  <si>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</si>
  <si>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</si>
  <si>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</si>
  <si>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</si>
  <si>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</si>
  <si>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</si>
  <si>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</si>
  <si>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</si>
  <si>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</si>
  <si>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</si>
  <si>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</si>
  <si>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</si>
  <si>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</si>
  <si>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</si>
  <si>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</si>
  <si>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</si>
  <si>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</si>
  <si>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</si>
  <si>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</si>
  <si>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</si>
  <si>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</si>
  <si>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</si>
  <si>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</si>
  <si>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</si>
  <si>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</si>
  <si>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</si>
  <si>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</si>
  <si>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</si>
  <si>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</si>
  <si>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</si>
  <si>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</si>
  <si>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</si>
  <si>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</si>
  <si>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</si>
  <si>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</si>
  <si>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</si>
  <si>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</si>
  <si>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</si>
  <si>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</si>
  <si>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</si>
  <si>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</si>
  <si>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</si>
  <si>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</si>
  <si>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</si>
  <si>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</si>
  <si>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</si>
  <si>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</si>
  <si>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</si>
  <si>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Setembro/2021</t>
  </si>
  <si>
    <t>Jundiaí, 10 de outubro de 2021</t>
  </si>
  <si>
    <t>Jundiaí, 10 de Outubro de 2021</t>
  </si>
  <si>
    <t>Tenda Atacado LTDA REF MÊS 09-2021 NF 511739</t>
  </si>
  <si>
    <t>Maria Zuleide Pimentel Loiola</t>
  </si>
  <si>
    <t>HDI Seguros S. A.</t>
  </si>
  <si>
    <t>Juliano P. da Silva ME</t>
  </si>
  <si>
    <t>Organização Contábil Elite S/S ltda</t>
  </si>
  <si>
    <t>Associação Comercial e Empresarial de Jundiai</t>
  </si>
  <si>
    <t>Auto Posto DM Jundiai  Ltda</t>
  </si>
  <si>
    <t>Marli Thomazi Salas - EPP</t>
  </si>
  <si>
    <t>CPFL</t>
  </si>
  <si>
    <t>Infoqplan Soluções Empresariais Ltda - EPP</t>
  </si>
  <si>
    <t>Connectuse Sistemas Ltda - EPP</t>
  </si>
  <si>
    <t>Transurb Transportes  Urbanos de Jundiaí Ltda</t>
  </si>
  <si>
    <t>Metropolitan Life Seguros e Previdência Privada S.A.</t>
  </si>
  <si>
    <t>FG Asses e Desenv de Projetos Sociais e Culturais Lt ME</t>
  </si>
  <si>
    <t>Alelo S/A</t>
  </si>
  <si>
    <t>FGTS</t>
  </si>
  <si>
    <t>São Paulo Transporte S/A</t>
  </si>
  <si>
    <t>APM Lucena Lins Farma EPP</t>
  </si>
  <si>
    <t>Tenda Atacado LTDA</t>
  </si>
  <si>
    <t xml:space="preserve">Toledo Munhoz de Jundiai Ltda </t>
  </si>
  <si>
    <t>Roberto Marzochi ME</t>
  </si>
  <si>
    <t>Antonio Reginaldo da Silva</t>
  </si>
  <si>
    <t xml:space="preserve">Porto Seguro Cia de Seguros 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</si>
  <si>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</si>
  <si>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</si>
  <si>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</si>
  <si>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</si>
  <si>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</si>
  <si>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</si>
  <si>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</si>
  <si>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</si>
  <si>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setembro de 2021</t>
  </si>
  <si>
    <t xml:space="preserve">Serviços de Terceiros </t>
  </si>
  <si>
    <t>Despesas Assistidos / Condução</t>
  </si>
  <si>
    <t>Utilidade Públicas</t>
  </si>
  <si>
    <t>Despesa com Pessoal</t>
  </si>
  <si>
    <t>Despesas Assistidos / Alimentação</t>
  </si>
  <si>
    <t>Despesa com Assistidos Limp/Hig/Descart</t>
  </si>
  <si>
    <t>Despesas Assistidos / Seguro Veículos</t>
  </si>
  <si>
    <t>Projeto Capacitação</t>
  </si>
  <si>
    <t>Desp com Assistidos / Saude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</si>
  <si>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</si>
  <si>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</si>
  <si>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</si>
  <si>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</si>
  <si>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</si>
  <si>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</si>
  <si>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r>
      <t xml:space="preserve">Alelo S/A ref mês 09-2021 nf </t>
    </r>
    <r>
      <rPr>
        <sz val="11"/>
        <rFont val="Calibri"/>
        <family val="2"/>
        <scheme val="minor"/>
      </rPr>
      <t>542556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</si>
</sst>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62">
    <xf numFmtId="0" fontId="0" fillId="0" borderId="0" xfId="0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10" xfId="0" applyFont="1" applyFill="1" applyBorder="1"/>
    <xf numFmtId="0" fontId="18" fillId="0" borderId="0" xfId="0" quotePrefix="1" applyFont="1" applyBorder="1" applyAlignment="1"/>
    <xf numFmtId="0" fontId="18" fillId="0" borderId="0" xfId="0" applyFont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4" fontId="19" fillId="0" borderId="0" xfId="0" applyNumberFormat="1" applyFont="1" applyBorder="1"/>
    <xf numFmtId="0" fontId="21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/>
    <xf numFmtId="0" fontId="19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20" fillId="0" borderId="11" xfId="0" applyFont="1" applyFill="1" applyBorder="1" applyAlignment="1">
      <alignment horizontal="center"/>
    </xf>
    <xf numFmtId="0" fontId="0" fillId="0" borderId="10" xfId="0" applyBorder="1"/>
    <xf numFmtId="4" fontId="21" fillId="0" borderId="0" xfId="0" applyNumberFormat="1" applyFont="1" applyFill="1" applyBorder="1" applyAlignment="1"/>
    <xf numFmtId="4" fontId="18" fillId="0" borderId="10" xfId="0" applyNumberFormat="1" applyFont="1" applyFill="1" applyBorder="1" applyAlignment="1">
      <alignment horizontal="right" vertical="top" wrapText="1"/>
    </xf>
    <xf numFmtId="14" fontId="0" fillId="0" borderId="10" xfId="0" applyNumberFormat="1" applyBorder="1" applyAlignment="1">
      <alignment horizontal="center" vertical="center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1" fillId="0" borderId="0" xfId="0" applyFont="1" applyFill="1" applyBorder="1"/>
    <xf numFmtId="0" fontId="18" fillId="0" borderId="10" xfId="0" applyFont="1" applyFill="1" applyBorder="1" applyAlignment="1">
      <alignment horizontal="centerContinuous" vertical="top" wrapText="1"/>
    </xf>
    <xf numFmtId="0" fontId="21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wrapText="1"/>
    </xf>
    <xf numFmtId="4" fontId="21" fillId="0" borderId="10" xfId="0" applyNumberFormat="1" applyFont="1" applyFill="1" applyBorder="1" applyAlignment="1"/>
    <xf numFmtId="0" fontId="18" fillId="0" borderId="0" xfId="0" applyFont="1" applyFill="1" applyBorder="1" applyAlignment="1">
      <alignment horizontal="right"/>
    </xf>
    <xf numFmtId="4" fontId="0" fillId="0" borderId="10" xfId="0" applyNumberFormat="1" applyBorder="1"/>
    <xf numFmtId="14" fontId="21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16" fillId="0" borderId="14" xfId="0" applyFont="1" applyFill="1" applyBorder="1"/>
    <xf numFmtId="4" fontId="0" fillId="0" borderId="14" xfId="0" applyNumberFormat="1" applyFont="1" applyBorder="1"/>
    <xf numFmtId="0" fontId="18" fillId="0" borderId="0" xfId="42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7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18" xfId="0" applyFont="1" applyBorder="1" applyAlignment="1">
      <alignment horizontal="center" wrapText="1"/>
    </xf>
    <xf numFmtId="4" fontId="32" fillId="0" borderId="18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6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25" fillId="0" borderId="0" xfId="42" applyNumberFormat="1" applyFont="1" applyFill="1" applyBorder="1"/>
    <xf numFmtId="0" fontId="0" fillId="0" borderId="0" xfId="0" applyAlignment="1">
      <alignment horizontal="right"/>
    </xf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43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45" fillId="0" borderId="10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33" fillId="0" borderId="10" xfId="0" applyFont="1" applyBorder="1"/>
    <xf numFmtId="0" fontId="26" fillId="0" borderId="10" xfId="0" applyFont="1" applyBorder="1"/>
    <xf numFmtId="0" fontId="33" fillId="0" borderId="10" xfId="0" applyFont="1" applyBorder="1" applyAlignme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7" fillId="0" borderId="15" xfId="0" applyFont="1" applyFill="1" applyBorder="1" applyAlignment="1"/>
    <xf numFmtId="0" fontId="38" fillId="0" borderId="16" xfId="0" applyFont="1" applyFill="1" applyBorder="1"/>
    <xf numFmtId="0" fontId="38" fillId="0" borderId="17" xfId="0" applyFont="1" applyFill="1" applyBorder="1"/>
    <xf numFmtId="14" fontId="26" fillId="0" borderId="15" xfId="0" applyNumberFormat="1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4" fontId="26" fillId="0" borderId="15" xfId="0" applyNumberFormat="1" applyFont="1" applyFill="1" applyBorder="1" applyAlignment="1">
      <alignment horizontal="center"/>
    </xf>
    <xf numFmtId="14" fontId="26" fillId="0" borderId="17" xfId="0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3" fillId="0" borderId="10" xfId="0" applyFont="1" applyBorder="1" applyAlignment="1">
      <alignment wrapText="1"/>
    </xf>
    <xf numFmtId="0" fontId="26" fillId="0" borderId="0" xfId="0" applyFont="1"/>
    <xf numFmtId="0" fontId="36" fillId="0" borderId="15" xfId="0" applyFont="1" applyBorder="1" applyAlignment="1"/>
    <xf numFmtId="0" fontId="26" fillId="0" borderId="16" xfId="0" applyFont="1" applyBorder="1"/>
    <xf numFmtId="0" fontId="26" fillId="0" borderId="17" xfId="0" applyFont="1" applyBorder="1"/>
    <xf numFmtId="0" fontId="37" fillId="0" borderId="15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1" fillId="0" borderId="15" xfId="0" applyFont="1" applyBorder="1" applyAlignment="1">
      <alignment horizontal="center" wrapText="1"/>
    </xf>
    <xf numFmtId="0" fontId="31" fillId="0" borderId="17" xfId="0" applyFont="1" applyBorder="1" applyAlignment="1">
      <alignment horizontal="center" wrapText="1"/>
    </xf>
    <xf numFmtId="14" fontId="26" fillId="0" borderId="15" xfId="0" quotePrefix="1" applyNumberFormat="1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14" fontId="26" fillId="0" borderId="15" xfId="0" applyNumberFormat="1" applyFont="1" applyBorder="1" applyAlignment="1">
      <alignment horizontal="center"/>
    </xf>
    <xf numFmtId="168" fontId="26" fillId="0" borderId="15" xfId="0" applyNumberFormat="1" applyFont="1" applyBorder="1" applyAlignment="1">
      <alignment horizontal="center"/>
    </xf>
    <xf numFmtId="168" fontId="26" fillId="0" borderId="17" xfId="0" applyNumberFormat="1" applyFont="1" applyBorder="1" applyAlignment="1">
      <alignment horizontal="center"/>
    </xf>
    <xf numFmtId="4" fontId="26" fillId="0" borderId="15" xfId="0" applyNumberFormat="1" applyFont="1" applyBorder="1"/>
    <xf numFmtId="4" fontId="26" fillId="0" borderId="17" xfId="0" applyNumberFormat="1" applyFont="1" applyBorder="1"/>
    <xf numFmtId="14" fontId="26" fillId="0" borderId="17" xfId="0" applyNumberFormat="1" applyFont="1" applyBorder="1" applyAlignment="1">
      <alignment horizontal="center"/>
    </xf>
    <xf numFmtId="0" fontId="37" fillId="0" borderId="15" xfId="0" applyFont="1" applyBorder="1" applyAlignment="1">
      <alignment horizontal="right"/>
    </xf>
    <xf numFmtId="0" fontId="38" fillId="0" borderId="15" xfId="0" applyFont="1" applyBorder="1"/>
    <xf numFmtId="4" fontId="39" fillId="0" borderId="15" xfId="0" applyNumberFormat="1" applyFont="1" applyBorder="1" applyAlignment="1"/>
    <xf numFmtId="4" fontId="38" fillId="0" borderId="15" xfId="0" applyNumberFormat="1" applyFont="1" applyBorder="1"/>
    <xf numFmtId="0" fontId="26" fillId="0" borderId="15" xfId="0" applyFont="1" applyBorder="1"/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31" fillId="0" borderId="0" xfId="0" applyFont="1" applyAlignment="1"/>
    <xf numFmtId="0" fontId="31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37" fillId="0" borderId="15" xfId="0" applyFont="1" applyBorder="1" applyAlignment="1"/>
    <xf numFmtId="0" fontId="37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/>
    </xf>
    <xf numFmtId="4" fontId="26" fillId="0" borderId="19" xfId="0" applyNumberFormat="1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20" xfId="0" applyFont="1" applyFill="1" applyBorder="1" applyAlignment="1">
      <alignment horizontal="left"/>
    </xf>
    <xf numFmtId="0" fontId="30" fillId="0" borderId="21" xfId="0" applyFont="1" applyFill="1" applyBorder="1" applyAlignment="1">
      <alignment horizontal="left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1" fillId="0" borderId="22" xfId="0" applyFont="1" applyBorder="1" applyAlignment="1">
      <alignment wrapText="1"/>
    </xf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7" xfId="0" applyFont="1" applyBorder="1"/>
    <xf numFmtId="0" fontId="31" fillId="0" borderId="15" xfId="0" applyFont="1" applyBorder="1" applyAlignment="1"/>
    <xf numFmtId="4" fontId="32" fillId="0" borderId="15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6" fillId="0" borderId="16" xfId="0" applyNumberFormat="1" applyFont="1" applyBorder="1" applyAlignment="1">
      <alignment horizontal="center"/>
    </xf>
    <xf numFmtId="169" fontId="32" fillId="0" borderId="15" xfId="0" applyNumberFormat="1" applyFont="1" applyBorder="1" applyAlignment="1">
      <alignment horizontal="center"/>
    </xf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891540</xdr:colOff>
      <xdr:row>103</xdr:row>
      <xdr:rowOff>76200</xdr:rowOff>
    </xdr:from>
    <xdr:to>
      <xdr:col>3</xdr:col>
      <xdr:colOff>269379</xdr:colOff>
      <xdr:row>111</xdr:row>
      <xdr:rowOff>22860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19895820"/>
          <a:ext cx="1915299" cy="14097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103</xdr:row>
      <xdr:rowOff>91440</xdr:rowOff>
    </xdr:from>
    <xdr:to>
      <xdr:col>8</xdr:col>
      <xdr:colOff>654654</xdr:colOff>
      <xdr:row>111</xdr:row>
      <xdr:rowOff>76200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440" y="19911060"/>
          <a:ext cx="1599534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82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45999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80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40512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opLeftCell="A91" workbookViewId="0">
      <selection activeCell="E108" sqref="E108"/>
    </sheetView>
  </sheetViews>
  <sheetFormatPr defaultColWidth="9.109375" defaultRowHeight="14.4" x14ac:dyDescent="0.3"/>
  <cols>
    <col min="1" max="2" width="13.6640625" style="35" customWidth="1"/>
    <col min="3" max="3" width="9.6640625" style="35" customWidth="1"/>
    <col min="4" max="4" width="11.6640625" style="35" customWidth="1"/>
    <col min="5" max="8" width="9.6640625" style="35" customWidth="1"/>
    <col min="9" max="10" width="15.6640625" style="35" customWidth="1"/>
    <col min="11" max="13" width="9.109375" style="35"/>
    <col min="14" max="14" width="10.109375" style="35" bestFit="1" customWidth="1"/>
    <col min="15" max="16384" width="9.109375" style="35"/>
  </cols>
  <sheetData>
    <row r="1" spans="1:10" ht="15.6" x14ac:dyDescent="0.3">
      <c r="A1" s="93" t="s">
        <v>106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5" x14ac:dyDescent="0.3">
      <c r="A2" s="94" t="s">
        <v>107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15" x14ac:dyDescent="0.3">
      <c r="A3" s="94" t="s">
        <v>108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5" x14ac:dyDescent="0.3">
      <c r="A4" s="94" t="s">
        <v>109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x14ac:dyDescent="0.3">
      <c r="A5" s="95" t="s">
        <v>110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88" t="s">
        <v>111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3">
      <c r="A8" s="88" t="s">
        <v>112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90" t="s">
        <v>113</v>
      </c>
      <c r="B10" s="91"/>
      <c r="C10" s="91"/>
      <c r="D10" s="91"/>
      <c r="E10" s="91"/>
      <c r="F10" s="91"/>
      <c r="G10" s="91"/>
      <c r="H10" s="91"/>
      <c r="I10" s="91"/>
      <c r="J10" s="91"/>
    </row>
    <row r="11" spans="1:10" x14ac:dyDescent="0.3">
      <c r="A11" s="92" t="s">
        <v>114</v>
      </c>
      <c r="B11" s="91"/>
      <c r="C11" s="91"/>
      <c r="D11" s="91"/>
      <c r="E11" s="91"/>
      <c r="F11" s="91"/>
      <c r="G11" s="91"/>
      <c r="H11" s="91"/>
      <c r="I11" s="91"/>
      <c r="J11" s="91"/>
    </row>
    <row r="12" spans="1:10" x14ac:dyDescent="0.3">
      <c r="A12" s="92" t="s">
        <v>115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3">
      <c r="A13" s="92" t="s">
        <v>116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3">
      <c r="A14" s="90" t="s">
        <v>117</v>
      </c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3">
      <c r="A15" s="92" t="s">
        <v>118</v>
      </c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3">
      <c r="A16" s="105" t="s">
        <v>183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x14ac:dyDescent="0.3">
      <c r="A17" s="107" t="s">
        <v>119</v>
      </c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3">
      <c r="A18" s="108"/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3">
      <c r="A19" s="109" t="s">
        <v>182</v>
      </c>
      <c r="B19" s="110"/>
      <c r="C19" s="110"/>
      <c r="D19" s="110"/>
      <c r="E19" s="110"/>
      <c r="F19" s="110"/>
      <c r="G19" s="110"/>
      <c r="H19" s="110"/>
      <c r="I19" s="110"/>
      <c r="J19" s="111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12" t="s">
        <v>121</v>
      </c>
      <c r="B21" s="110"/>
      <c r="C21" s="110"/>
      <c r="D21" s="111"/>
      <c r="E21" s="112" t="s">
        <v>122</v>
      </c>
      <c r="F21" s="111"/>
      <c r="G21" s="112" t="s">
        <v>123</v>
      </c>
      <c r="H21" s="111"/>
      <c r="I21" s="112" t="s">
        <v>124</v>
      </c>
      <c r="J21" s="111"/>
    </row>
    <row r="22" spans="1:10" x14ac:dyDescent="0.3">
      <c r="A22" s="96" t="s">
        <v>125</v>
      </c>
      <c r="B22" s="97"/>
      <c r="C22" s="97"/>
      <c r="D22" s="98"/>
      <c r="E22" s="99">
        <v>43131</v>
      </c>
      <c r="F22" s="100"/>
      <c r="G22" s="101" t="s">
        <v>126</v>
      </c>
      <c r="H22" s="100"/>
      <c r="I22" s="102">
        <v>1543440</v>
      </c>
      <c r="J22" s="100"/>
    </row>
    <row r="23" spans="1:10" x14ac:dyDescent="0.3">
      <c r="A23" s="96" t="s">
        <v>127</v>
      </c>
      <c r="B23" s="97"/>
      <c r="C23" s="97"/>
      <c r="D23" s="98"/>
      <c r="E23" s="99">
        <v>43272</v>
      </c>
      <c r="F23" s="103"/>
      <c r="G23" s="101" t="s">
        <v>128</v>
      </c>
      <c r="H23" s="100"/>
      <c r="I23" s="102">
        <v>46306.06</v>
      </c>
      <c r="J23" s="104"/>
    </row>
    <row r="24" spans="1:10" x14ac:dyDescent="0.3">
      <c r="A24" s="96" t="s">
        <v>129</v>
      </c>
      <c r="B24" s="97"/>
      <c r="C24" s="97"/>
      <c r="D24" s="98"/>
      <c r="E24" s="99">
        <v>43462</v>
      </c>
      <c r="F24" s="100"/>
      <c r="G24" s="101" t="s">
        <v>130</v>
      </c>
      <c r="H24" s="100"/>
      <c r="I24" s="102">
        <v>1662821.82</v>
      </c>
      <c r="J24" s="100"/>
    </row>
    <row r="25" spans="1:10" x14ac:dyDescent="0.3">
      <c r="A25" s="96" t="s">
        <v>131</v>
      </c>
      <c r="B25" s="97"/>
      <c r="C25" s="97"/>
      <c r="D25" s="98"/>
      <c r="E25" s="99">
        <v>43588</v>
      </c>
      <c r="F25" s="100"/>
      <c r="G25" s="101" t="s">
        <v>130</v>
      </c>
      <c r="H25" s="100"/>
      <c r="I25" s="102">
        <v>1781796.38</v>
      </c>
      <c r="J25" s="100"/>
    </row>
    <row r="26" spans="1:10" x14ac:dyDescent="0.3">
      <c r="A26" s="96" t="s">
        <v>132</v>
      </c>
      <c r="B26" s="97"/>
      <c r="C26" s="97"/>
      <c r="D26" s="98"/>
      <c r="E26" s="99">
        <v>43825</v>
      </c>
      <c r="F26" s="100"/>
      <c r="G26" s="101" t="s">
        <v>133</v>
      </c>
      <c r="H26" s="100"/>
      <c r="I26" s="102">
        <v>3444361.84</v>
      </c>
      <c r="J26" s="100"/>
    </row>
    <row r="27" spans="1:10" x14ac:dyDescent="0.3">
      <c r="A27" s="96" t="s">
        <v>134</v>
      </c>
      <c r="B27" s="97"/>
      <c r="C27" s="97"/>
      <c r="D27" s="98"/>
      <c r="E27" s="99">
        <v>44292</v>
      </c>
      <c r="F27" s="100"/>
      <c r="G27" s="101" t="s">
        <v>135</v>
      </c>
      <c r="H27" s="100"/>
      <c r="I27" s="102">
        <v>2541151.52</v>
      </c>
      <c r="J27" s="100"/>
    </row>
    <row r="28" spans="1:10" x14ac:dyDescent="0.3">
      <c r="A28" s="96" t="s">
        <v>136</v>
      </c>
      <c r="B28" s="97"/>
      <c r="C28" s="97"/>
      <c r="D28" s="98"/>
      <c r="E28" s="99">
        <v>44369</v>
      </c>
      <c r="F28" s="100"/>
      <c r="G28" s="101" t="s">
        <v>137</v>
      </c>
      <c r="H28" s="100"/>
      <c r="I28" s="102">
        <v>30000</v>
      </c>
      <c r="J28" s="100"/>
    </row>
    <row r="29" spans="1:10" x14ac:dyDescent="0.3">
      <c r="A29" s="57"/>
      <c r="B29" s="57"/>
      <c r="C29" s="57"/>
      <c r="D29" s="57"/>
      <c r="E29" s="57"/>
      <c r="F29" s="57"/>
      <c r="G29" s="57"/>
      <c r="H29" s="57"/>
      <c r="I29" s="58"/>
      <c r="J29" s="58"/>
    </row>
    <row r="30" spans="1:10" x14ac:dyDescent="0.3">
      <c r="A30" s="113" t="s">
        <v>138</v>
      </c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3">
      <c r="A31" s="114" t="s">
        <v>139</v>
      </c>
      <c r="B31" s="111"/>
      <c r="C31" s="114" t="s">
        <v>140</v>
      </c>
      <c r="D31" s="111"/>
      <c r="E31" s="114" t="s">
        <v>141</v>
      </c>
      <c r="F31" s="111"/>
      <c r="G31" s="114" t="s">
        <v>142</v>
      </c>
      <c r="H31" s="115"/>
      <c r="I31" s="114" t="s">
        <v>143</v>
      </c>
      <c r="J31" s="111"/>
    </row>
    <row r="32" spans="1:10" x14ac:dyDescent="0.3">
      <c r="A32" s="116">
        <v>44449</v>
      </c>
      <c r="B32" s="117"/>
      <c r="C32" s="118">
        <v>115000</v>
      </c>
      <c r="D32" s="119"/>
      <c r="E32" s="120">
        <v>44447</v>
      </c>
      <c r="F32" s="117"/>
      <c r="G32" s="121">
        <v>286492</v>
      </c>
      <c r="H32" s="122"/>
      <c r="I32" s="123">
        <v>115000</v>
      </c>
      <c r="J32" s="124"/>
    </row>
    <row r="33" spans="1:10" x14ac:dyDescent="0.3">
      <c r="A33" s="120"/>
      <c r="B33" s="125"/>
      <c r="C33" s="118"/>
      <c r="D33" s="119"/>
      <c r="E33" s="120"/>
      <c r="F33" s="125"/>
      <c r="G33" s="121"/>
      <c r="H33" s="122"/>
      <c r="I33" s="123"/>
      <c r="J33" s="124"/>
    </row>
    <row r="34" spans="1:10" x14ac:dyDescent="0.3">
      <c r="A34" s="130"/>
      <c r="B34" s="111"/>
      <c r="C34" s="130"/>
      <c r="D34" s="111"/>
      <c r="E34" s="130"/>
      <c r="F34" s="111"/>
      <c r="G34" s="130"/>
      <c r="H34" s="111"/>
      <c r="I34" s="123"/>
      <c r="J34" s="124"/>
    </row>
    <row r="35" spans="1:10" x14ac:dyDescent="0.3">
      <c r="A35" s="126" t="s">
        <v>144</v>
      </c>
      <c r="B35" s="110"/>
      <c r="C35" s="110"/>
      <c r="D35" s="110"/>
      <c r="E35" s="110"/>
      <c r="F35" s="111"/>
      <c r="G35" s="127"/>
      <c r="H35" s="111"/>
      <c r="I35" s="129">
        <v>1996.5</v>
      </c>
      <c r="J35" s="124"/>
    </row>
    <row r="36" spans="1:10" x14ac:dyDescent="0.3">
      <c r="A36" s="126" t="s">
        <v>145</v>
      </c>
      <c r="B36" s="110"/>
      <c r="C36" s="110"/>
      <c r="D36" s="110"/>
      <c r="E36" s="110"/>
      <c r="F36" s="111"/>
      <c r="G36" s="127"/>
      <c r="H36" s="111"/>
      <c r="I36" s="128">
        <f>SUM(I32:J34)</f>
        <v>115000</v>
      </c>
      <c r="J36" s="124"/>
    </row>
    <row r="37" spans="1:10" x14ac:dyDescent="0.3">
      <c r="A37" s="126" t="s">
        <v>146</v>
      </c>
      <c r="B37" s="110"/>
      <c r="C37" s="110"/>
      <c r="D37" s="110"/>
      <c r="E37" s="110"/>
      <c r="F37" s="111"/>
      <c r="G37" s="127"/>
      <c r="H37" s="111"/>
      <c r="I37" s="129">
        <v>240.78</v>
      </c>
      <c r="J37" s="124"/>
    </row>
    <row r="38" spans="1:10" x14ac:dyDescent="0.3">
      <c r="A38" s="126" t="s">
        <v>147</v>
      </c>
      <c r="B38" s="131"/>
      <c r="C38" s="131"/>
      <c r="D38" s="131"/>
      <c r="E38" s="131"/>
      <c r="F38" s="132"/>
      <c r="G38" s="127"/>
      <c r="H38" s="111"/>
      <c r="I38" s="128">
        <v>0</v>
      </c>
      <c r="J38" s="124"/>
    </row>
    <row r="39" spans="1:10" x14ac:dyDescent="0.3">
      <c r="A39" s="126" t="s">
        <v>148</v>
      </c>
      <c r="B39" s="110"/>
      <c r="C39" s="110"/>
      <c r="D39" s="110"/>
      <c r="E39" s="110"/>
      <c r="F39" s="111"/>
      <c r="G39" s="127"/>
      <c r="H39" s="111"/>
      <c r="I39" s="129">
        <f>SUM(I35:J38)</f>
        <v>117237.28</v>
      </c>
      <c r="J39" s="124"/>
    </row>
    <row r="40" spans="1:10" x14ac:dyDescent="0.3">
      <c r="A40" s="126" t="s">
        <v>149</v>
      </c>
      <c r="B40" s="110"/>
      <c r="C40" s="110"/>
      <c r="D40" s="110"/>
      <c r="E40" s="110"/>
      <c r="F40" s="111"/>
      <c r="G40" s="127"/>
      <c r="H40" s="111"/>
      <c r="I40" s="129">
        <v>0</v>
      </c>
      <c r="J40" s="124"/>
    </row>
    <row r="41" spans="1:10" x14ac:dyDescent="0.3">
      <c r="A41" s="126" t="s">
        <v>150</v>
      </c>
      <c r="B41" s="110"/>
      <c r="C41" s="110"/>
      <c r="D41" s="110"/>
      <c r="E41" s="110"/>
      <c r="F41" s="111"/>
      <c r="G41" s="127"/>
      <c r="H41" s="111"/>
      <c r="I41" s="128">
        <f>I39+I40</f>
        <v>117237.28</v>
      </c>
      <c r="J41" s="124"/>
    </row>
    <row r="42" spans="1:10" x14ac:dyDescent="0.3">
      <c r="A42" s="133" t="s">
        <v>151</v>
      </c>
      <c r="B42" s="89"/>
      <c r="C42" s="89"/>
      <c r="D42" s="89"/>
      <c r="E42" s="89"/>
      <c r="F42" s="89"/>
      <c r="G42" s="89"/>
      <c r="H42" s="89"/>
      <c r="I42" s="89"/>
      <c r="J42" s="89"/>
    </row>
    <row r="43" spans="1:10" x14ac:dyDescent="0.3">
      <c r="A43" s="133" t="s">
        <v>152</v>
      </c>
      <c r="B43" s="89"/>
      <c r="C43" s="89"/>
      <c r="D43" s="89"/>
      <c r="E43" s="89"/>
      <c r="F43" s="89"/>
      <c r="G43" s="89"/>
      <c r="H43" s="89"/>
      <c r="I43" s="89"/>
      <c r="J43" s="89"/>
    </row>
    <row r="44" spans="1:10" x14ac:dyDescent="0.3">
      <c r="A44" s="133" t="s">
        <v>153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21.75" customHeight="1" x14ac:dyDescent="0.3">
      <c r="A46" s="134" t="s">
        <v>154</v>
      </c>
      <c r="B46" s="135"/>
      <c r="C46" s="135"/>
      <c r="D46" s="135"/>
      <c r="E46" s="135"/>
      <c r="F46" s="135"/>
      <c r="G46" s="135"/>
      <c r="H46" s="135"/>
      <c r="I46" s="135"/>
      <c r="J46" s="136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ht="15.6" x14ac:dyDescent="0.3">
      <c r="A65" s="93" t="s">
        <v>106</v>
      </c>
      <c r="B65" s="93"/>
      <c r="C65" s="93"/>
      <c r="D65" s="93"/>
      <c r="E65" s="93"/>
      <c r="F65" s="93"/>
      <c r="G65" s="93"/>
      <c r="H65" s="93"/>
      <c r="I65" s="93"/>
      <c r="J65" s="93"/>
    </row>
    <row r="66" spans="1:10" ht="15" x14ac:dyDescent="0.3">
      <c r="A66" s="94" t="s">
        <v>107</v>
      </c>
      <c r="B66" s="94"/>
      <c r="C66" s="94"/>
      <c r="D66" s="94"/>
      <c r="E66" s="94"/>
      <c r="F66" s="94"/>
      <c r="G66" s="94"/>
      <c r="H66" s="94"/>
      <c r="I66" s="94"/>
      <c r="J66" s="94"/>
    </row>
    <row r="67" spans="1:10" ht="15" x14ac:dyDescent="0.3">
      <c r="A67" s="94" t="s">
        <v>108</v>
      </c>
      <c r="B67" s="94"/>
      <c r="C67" s="94"/>
      <c r="D67" s="94"/>
      <c r="E67" s="94"/>
      <c r="F67" s="94"/>
      <c r="G67" s="94"/>
      <c r="H67" s="94"/>
      <c r="I67" s="94"/>
      <c r="J67" s="94"/>
    </row>
    <row r="68" spans="1:10" ht="15" x14ac:dyDescent="0.3">
      <c r="A68" s="94" t="s">
        <v>109</v>
      </c>
      <c r="B68" s="94"/>
      <c r="C68" s="94"/>
      <c r="D68" s="94"/>
      <c r="E68" s="94"/>
      <c r="F68" s="94"/>
      <c r="G68" s="94"/>
      <c r="H68" s="94"/>
      <c r="I68" s="94"/>
      <c r="J68" s="94"/>
    </row>
    <row r="69" spans="1:10" x14ac:dyDescent="0.3">
      <c r="A69" s="95" t="s">
        <v>110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88" t="s">
        <v>111</v>
      </c>
      <c r="B71" s="89"/>
      <c r="C71" s="89"/>
      <c r="D71" s="89"/>
      <c r="E71" s="89"/>
      <c r="F71" s="89"/>
      <c r="G71" s="89"/>
      <c r="H71" s="89"/>
      <c r="I71" s="89"/>
      <c r="J71" s="89"/>
    </row>
    <row r="72" spans="1:10" x14ac:dyDescent="0.3">
      <c r="A72" s="88" t="s">
        <v>112</v>
      </c>
      <c r="B72" s="89"/>
      <c r="C72" s="89"/>
      <c r="D72" s="89"/>
      <c r="E72" s="89"/>
      <c r="F72" s="89"/>
      <c r="G72" s="89"/>
      <c r="H72" s="89"/>
      <c r="I72" s="89"/>
      <c r="J72" s="89"/>
    </row>
    <row r="73" spans="1:10" x14ac:dyDescent="0.3">
      <c r="A73" s="59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3">
      <c r="A74" s="113" t="s">
        <v>155</v>
      </c>
      <c r="B74" s="110"/>
      <c r="C74" s="110"/>
      <c r="D74" s="110"/>
      <c r="E74" s="110"/>
      <c r="F74" s="110"/>
      <c r="G74" s="110"/>
      <c r="H74" s="110"/>
      <c r="I74" s="110"/>
      <c r="J74" s="111"/>
    </row>
    <row r="75" spans="1:10" x14ac:dyDescent="0.3">
      <c r="A75" s="137" t="str">
        <f>A19</f>
        <v>ORIGEM DOS RECURSOS (1): Municipal</v>
      </c>
      <c r="B75" s="110"/>
      <c r="C75" s="110"/>
      <c r="D75" s="110"/>
      <c r="E75" s="110"/>
      <c r="F75" s="110"/>
      <c r="G75" s="110"/>
      <c r="H75" s="110"/>
      <c r="I75" s="110"/>
      <c r="J75" s="111"/>
    </row>
    <row r="76" spans="1:10" ht="72.599999999999994" x14ac:dyDescent="0.3">
      <c r="A76" s="112" t="s">
        <v>156</v>
      </c>
      <c r="B76" s="111"/>
      <c r="C76" s="138" t="s">
        <v>157</v>
      </c>
      <c r="D76" s="136"/>
      <c r="E76" s="112" t="s">
        <v>158</v>
      </c>
      <c r="F76" s="111"/>
      <c r="G76" s="112" t="s">
        <v>159</v>
      </c>
      <c r="H76" s="111"/>
      <c r="I76" s="61" t="s">
        <v>160</v>
      </c>
      <c r="J76" s="61" t="s">
        <v>161</v>
      </c>
    </row>
    <row r="77" spans="1:10" x14ac:dyDescent="0.3">
      <c r="A77" s="139" t="s">
        <v>162</v>
      </c>
      <c r="B77" s="139"/>
      <c r="C77" s="140">
        <v>14960.91</v>
      </c>
      <c r="D77" s="119"/>
      <c r="E77" s="118">
        <v>0</v>
      </c>
      <c r="F77" s="119"/>
      <c r="G77" s="118">
        <f t="shared" ref="G77:G82" si="0">C77-J77</f>
        <v>12383.14</v>
      </c>
      <c r="H77" s="119"/>
      <c r="I77" s="62">
        <f t="shared" ref="I77:I82" si="1">+E77+G77</f>
        <v>12383.14</v>
      </c>
      <c r="J77" s="62">
        <v>2577.77</v>
      </c>
    </row>
    <row r="78" spans="1:10" x14ac:dyDescent="0.3">
      <c r="A78" s="141" t="s">
        <v>163</v>
      </c>
      <c r="B78" s="141"/>
      <c r="C78" s="140">
        <v>3454.28</v>
      </c>
      <c r="D78" s="119"/>
      <c r="E78" s="118">
        <v>566.17999999999995</v>
      </c>
      <c r="F78" s="119"/>
      <c r="G78" s="118">
        <f t="shared" si="0"/>
        <v>3454.28</v>
      </c>
      <c r="H78" s="119"/>
      <c r="I78" s="62">
        <f t="shared" si="1"/>
        <v>4020.46</v>
      </c>
      <c r="J78" s="62">
        <v>0</v>
      </c>
    </row>
    <row r="79" spans="1:10" x14ac:dyDescent="0.3">
      <c r="A79" s="142" t="s">
        <v>164</v>
      </c>
      <c r="B79" s="143"/>
      <c r="C79" s="140">
        <v>101579.99</v>
      </c>
      <c r="D79" s="119"/>
      <c r="E79" s="118">
        <v>32124.46</v>
      </c>
      <c r="F79" s="119"/>
      <c r="G79" s="118">
        <f t="shared" si="0"/>
        <v>65489.48</v>
      </c>
      <c r="H79" s="119"/>
      <c r="I79" s="62">
        <f t="shared" si="1"/>
        <v>97613.94</v>
      </c>
      <c r="J79" s="62">
        <v>36090.51</v>
      </c>
    </row>
    <row r="80" spans="1:10" x14ac:dyDescent="0.3">
      <c r="A80" s="139" t="s">
        <v>165</v>
      </c>
      <c r="B80" s="139"/>
      <c r="C80" s="140">
        <v>1504.69</v>
      </c>
      <c r="D80" s="119"/>
      <c r="E80" s="118">
        <v>0</v>
      </c>
      <c r="F80" s="119"/>
      <c r="G80" s="118">
        <f t="shared" si="0"/>
        <v>224.69000000000005</v>
      </c>
      <c r="H80" s="119"/>
      <c r="I80" s="62">
        <f t="shared" si="1"/>
        <v>224.69000000000005</v>
      </c>
      <c r="J80" s="62">
        <v>1280</v>
      </c>
    </row>
    <row r="81" spans="1:14" x14ac:dyDescent="0.3">
      <c r="A81" s="139" t="s">
        <v>166</v>
      </c>
      <c r="B81" s="139"/>
      <c r="C81" s="140">
        <v>0</v>
      </c>
      <c r="D81" s="119"/>
      <c r="E81" s="118">
        <v>0</v>
      </c>
      <c r="F81" s="119"/>
      <c r="G81" s="118">
        <f t="shared" si="0"/>
        <v>0</v>
      </c>
      <c r="H81" s="119"/>
      <c r="I81" s="62">
        <f t="shared" si="1"/>
        <v>0</v>
      </c>
      <c r="J81" s="62">
        <v>0</v>
      </c>
    </row>
    <row r="82" spans="1:14" x14ac:dyDescent="0.3">
      <c r="A82" s="139" t="s">
        <v>167</v>
      </c>
      <c r="B82" s="139"/>
      <c r="C82" s="140">
        <v>1106.73</v>
      </c>
      <c r="D82" s="119"/>
      <c r="E82" s="118">
        <v>805</v>
      </c>
      <c r="F82" s="119"/>
      <c r="G82" s="118">
        <f t="shared" si="0"/>
        <v>301.73</v>
      </c>
      <c r="H82" s="119"/>
      <c r="I82" s="62">
        <f t="shared" si="1"/>
        <v>1106.73</v>
      </c>
      <c r="J82" s="62">
        <v>805</v>
      </c>
      <c r="N82" s="37"/>
    </row>
    <row r="83" spans="1:14" x14ac:dyDescent="0.3">
      <c r="A83" s="146" t="s">
        <v>95</v>
      </c>
      <c r="B83" s="147"/>
      <c r="C83" s="140">
        <f>SUM(C77:D82)</f>
        <v>122606.6</v>
      </c>
      <c r="D83" s="119"/>
      <c r="E83" s="118">
        <f>SUM(E77:F82)</f>
        <v>33495.64</v>
      </c>
      <c r="F83" s="119"/>
      <c r="G83" s="118">
        <f>SUM(G77:H82)</f>
        <v>81853.320000000007</v>
      </c>
      <c r="H83" s="119"/>
      <c r="I83" s="62">
        <f>SUM(I77:I82)</f>
        <v>115348.96</v>
      </c>
      <c r="J83" s="62">
        <f>SUM(J77:J82)</f>
        <v>40753.279999999999</v>
      </c>
    </row>
    <row r="84" spans="1:14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4" x14ac:dyDescent="0.3">
      <c r="A85" s="133" t="s">
        <v>169</v>
      </c>
      <c r="B85" s="89"/>
      <c r="C85" s="89"/>
      <c r="D85" s="89"/>
      <c r="E85" s="89"/>
      <c r="F85" s="89"/>
      <c r="G85" s="89"/>
      <c r="H85" s="89"/>
      <c r="I85" s="89"/>
      <c r="J85" s="89"/>
    </row>
    <row r="86" spans="1:14" x14ac:dyDescent="0.3">
      <c r="A86" s="133" t="s">
        <v>170</v>
      </c>
      <c r="B86" s="89"/>
      <c r="C86" s="89"/>
      <c r="D86" s="89"/>
      <c r="E86" s="89"/>
      <c r="F86" s="89"/>
      <c r="G86" s="89"/>
      <c r="H86" s="89"/>
      <c r="I86" s="89"/>
      <c r="J86" s="89"/>
    </row>
    <row r="87" spans="1:14" x14ac:dyDescent="0.3">
      <c r="A87" s="133" t="s">
        <v>171</v>
      </c>
      <c r="B87" s="89"/>
      <c r="C87" s="89"/>
      <c r="D87" s="89"/>
      <c r="E87" s="89"/>
      <c r="F87" s="89"/>
      <c r="G87" s="89"/>
      <c r="H87" s="89"/>
      <c r="I87" s="89"/>
      <c r="J87" s="89"/>
    </row>
    <row r="88" spans="1:14" x14ac:dyDescent="0.3">
      <c r="A88" s="133" t="s">
        <v>172</v>
      </c>
      <c r="B88" s="89"/>
      <c r="C88" s="89"/>
      <c r="D88" s="89"/>
      <c r="E88" s="89"/>
      <c r="F88" s="89"/>
      <c r="G88" s="89"/>
      <c r="H88" s="89"/>
      <c r="I88" s="89"/>
      <c r="J88" s="89"/>
    </row>
    <row r="89" spans="1:14" ht="23.25" customHeight="1" x14ac:dyDescent="0.3">
      <c r="A89" s="144" t="s">
        <v>173</v>
      </c>
      <c r="B89" s="145"/>
      <c r="C89" s="145"/>
      <c r="D89" s="145"/>
      <c r="E89" s="145"/>
      <c r="F89" s="145"/>
      <c r="G89" s="145"/>
      <c r="H89" s="145"/>
      <c r="I89" s="145"/>
      <c r="J89" s="145"/>
    </row>
    <row r="90" spans="1:14" x14ac:dyDescent="0.3">
      <c r="A90" s="133" t="s">
        <v>174</v>
      </c>
      <c r="B90" s="89"/>
      <c r="C90" s="89"/>
      <c r="D90" s="89"/>
      <c r="E90" s="89"/>
      <c r="F90" s="89"/>
      <c r="G90" s="89"/>
      <c r="H90" s="89"/>
      <c r="I90" s="89"/>
      <c r="J90" s="89"/>
    </row>
    <row r="91" spans="1:14" x14ac:dyDescent="0.3">
      <c r="A91" s="89"/>
      <c r="B91" s="89"/>
      <c r="C91" s="89"/>
      <c r="D91" s="89"/>
      <c r="E91" s="89"/>
      <c r="F91" s="89"/>
      <c r="G91" s="89"/>
      <c r="H91" s="89"/>
      <c r="I91" s="89"/>
      <c r="J91" s="89"/>
    </row>
    <row r="92" spans="1:14" x14ac:dyDescent="0.3">
      <c r="A92" s="113" t="s">
        <v>175</v>
      </c>
      <c r="B92" s="110"/>
      <c r="C92" s="110"/>
      <c r="D92" s="110"/>
      <c r="E92" s="110"/>
      <c r="F92" s="110"/>
      <c r="G92" s="110"/>
      <c r="H92" s="110"/>
      <c r="I92" s="110"/>
      <c r="J92" s="111"/>
    </row>
    <row r="93" spans="1:14" x14ac:dyDescent="0.3">
      <c r="A93" s="154" t="s">
        <v>176</v>
      </c>
      <c r="B93" s="110"/>
      <c r="C93" s="110"/>
      <c r="D93" s="110"/>
      <c r="E93" s="110"/>
      <c r="F93" s="110"/>
      <c r="G93" s="111"/>
      <c r="H93" s="155">
        <f>I41</f>
        <v>117237.28</v>
      </c>
      <c r="I93" s="156"/>
      <c r="J93" s="117"/>
    </row>
    <row r="94" spans="1:14" x14ac:dyDescent="0.3">
      <c r="A94" s="154" t="s">
        <v>177</v>
      </c>
      <c r="B94" s="110"/>
      <c r="C94" s="110"/>
      <c r="D94" s="110"/>
      <c r="E94" s="110"/>
      <c r="F94" s="110"/>
      <c r="G94" s="111"/>
      <c r="H94" s="158">
        <f>I83</f>
        <v>115348.96</v>
      </c>
      <c r="I94" s="156"/>
      <c r="J94" s="117"/>
    </row>
    <row r="95" spans="1:14" x14ac:dyDescent="0.3">
      <c r="A95" s="154" t="s">
        <v>178</v>
      </c>
      <c r="B95" s="110"/>
      <c r="C95" s="110"/>
      <c r="D95" s="110"/>
      <c r="E95" s="110"/>
      <c r="F95" s="110"/>
      <c r="G95" s="111"/>
      <c r="H95" s="155">
        <f>I39-H94-I40</f>
        <v>1888.3199999999924</v>
      </c>
      <c r="I95" s="156"/>
      <c r="J95" s="117"/>
    </row>
    <row r="96" spans="1:14" x14ac:dyDescent="0.3">
      <c r="A96" s="154" t="s">
        <v>179</v>
      </c>
      <c r="B96" s="110"/>
      <c r="C96" s="110"/>
      <c r="D96" s="110"/>
      <c r="E96" s="110"/>
      <c r="F96" s="110"/>
      <c r="G96" s="111"/>
      <c r="H96" s="118">
        <v>0</v>
      </c>
      <c r="I96" s="157"/>
      <c r="J96" s="119"/>
    </row>
    <row r="97" spans="1:10" x14ac:dyDescent="0.3">
      <c r="A97" s="154" t="s">
        <v>180</v>
      </c>
      <c r="B97" s="110"/>
      <c r="C97" s="110"/>
      <c r="D97" s="110"/>
      <c r="E97" s="110"/>
      <c r="F97" s="110"/>
      <c r="G97" s="111"/>
      <c r="H97" s="155">
        <f>H95-H96</f>
        <v>1888.3199999999924</v>
      </c>
      <c r="I97" s="156"/>
      <c r="J97" s="117"/>
    </row>
    <row r="98" spans="1:10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</row>
    <row r="99" spans="1:10" x14ac:dyDescent="0.3">
      <c r="A99" s="148" t="s">
        <v>181</v>
      </c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ht="12" customHeight="1" x14ac:dyDescent="0.3">
      <c r="A100" s="151"/>
      <c r="B100" s="152"/>
      <c r="C100" s="152"/>
      <c r="D100" s="152"/>
      <c r="E100" s="152"/>
      <c r="F100" s="152"/>
      <c r="G100" s="152"/>
      <c r="H100" s="152"/>
      <c r="I100" s="152"/>
      <c r="J100" s="153"/>
    </row>
    <row r="101" spans="1:10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</row>
    <row r="102" spans="1:10" x14ac:dyDescent="0.3">
      <c r="A102" s="63"/>
      <c r="B102" s="63" t="s">
        <v>185</v>
      </c>
      <c r="C102" s="63"/>
      <c r="D102" s="63"/>
      <c r="E102" s="63"/>
      <c r="F102" s="63"/>
      <c r="G102" s="63"/>
      <c r="H102" s="63"/>
      <c r="I102" s="63"/>
      <c r="J102" s="57"/>
    </row>
    <row r="103" spans="1:10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57"/>
    </row>
    <row r="104" spans="1:10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57"/>
    </row>
    <row r="105" spans="1:10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57"/>
    </row>
    <row r="106" spans="1:10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4" t="s">
        <v>96</v>
      </c>
      <c r="C107" s="63"/>
      <c r="D107" s="63"/>
      <c r="E107" s="63"/>
      <c r="F107" s="63"/>
      <c r="G107" s="63"/>
      <c r="H107" s="64" t="s">
        <v>97</v>
      </c>
      <c r="I107" s="63"/>
      <c r="J107" s="57"/>
    </row>
    <row r="108" spans="1:10" x14ac:dyDescent="0.3">
      <c r="A108" s="63"/>
      <c r="B108" s="63" t="s">
        <v>98</v>
      </c>
      <c r="C108" s="63"/>
      <c r="D108" s="63"/>
      <c r="E108" s="63"/>
      <c r="F108" s="63"/>
      <c r="G108" s="63"/>
      <c r="H108" s="63" t="s">
        <v>99</v>
      </c>
      <c r="I108" s="63"/>
    </row>
    <row r="109" spans="1:10" x14ac:dyDescent="0.3">
      <c r="B109" s="65" t="s">
        <v>100</v>
      </c>
      <c r="H109" s="53" t="s">
        <v>101</v>
      </c>
    </row>
  </sheetData>
  <mergeCells count="155">
    <mergeCell ref="A99:J100"/>
    <mergeCell ref="A95:G95"/>
    <mergeCell ref="H95:J95"/>
    <mergeCell ref="A96:G96"/>
    <mergeCell ref="H96:J96"/>
    <mergeCell ref="A97:G97"/>
    <mergeCell ref="H97:J97"/>
    <mergeCell ref="A91:J91"/>
    <mergeCell ref="A92:J92"/>
    <mergeCell ref="A93:G93"/>
    <mergeCell ref="H93:J93"/>
    <mergeCell ref="A94:G94"/>
    <mergeCell ref="H94:J94"/>
    <mergeCell ref="A85:J85"/>
    <mergeCell ref="A86:J86"/>
    <mergeCell ref="A87:J87"/>
    <mergeCell ref="A88:J88"/>
    <mergeCell ref="A89:J89"/>
    <mergeCell ref="A90:J90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topLeftCell="A91" workbookViewId="0">
      <selection activeCell="H108" sqref="H108:I110"/>
    </sheetView>
  </sheetViews>
  <sheetFormatPr defaultColWidth="9.109375" defaultRowHeight="14.4" x14ac:dyDescent="0.3"/>
  <cols>
    <col min="1" max="2" width="13.6640625" style="35" customWidth="1"/>
    <col min="3" max="3" width="9.6640625" style="35" customWidth="1"/>
    <col min="4" max="4" width="11.6640625" style="35" customWidth="1"/>
    <col min="5" max="8" width="9.6640625" style="35" customWidth="1"/>
    <col min="9" max="10" width="15.6640625" style="35" customWidth="1"/>
    <col min="11" max="13" width="9.109375" style="35"/>
    <col min="14" max="14" width="10.109375" style="35" bestFit="1" customWidth="1"/>
    <col min="15" max="16384" width="9.109375" style="35"/>
  </cols>
  <sheetData>
    <row r="1" spans="1:10" ht="15.6" x14ac:dyDescent="0.3">
      <c r="A1" s="93" t="s">
        <v>106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5" x14ac:dyDescent="0.3">
      <c r="A2" s="94" t="s">
        <v>107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15" x14ac:dyDescent="0.3">
      <c r="A3" s="94" t="s">
        <v>108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5" x14ac:dyDescent="0.3">
      <c r="A4" s="94" t="s">
        <v>109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x14ac:dyDescent="0.3">
      <c r="A5" s="95" t="s">
        <v>110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88" t="s">
        <v>111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3">
      <c r="A8" s="88" t="s">
        <v>112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90" t="s">
        <v>113</v>
      </c>
      <c r="B10" s="91"/>
      <c r="C10" s="91"/>
      <c r="D10" s="91"/>
      <c r="E10" s="91"/>
      <c r="F10" s="91"/>
      <c r="G10" s="91"/>
      <c r="H10" s="91"/>
      <c r="I10" s="91"/>
      <c r="J10" s="91"/>
    </row>
    <row r="11" spans="1:10" x14ac:dyDescent="0.3">
      <c r="A11" s="92" t="s">
        <v>114</v>
      </c>
      <c r="B11" s="91"/>
      <c r="C11" s="91"/>
      <c r="D11" s="91"/>
      <c r="E11" s="91"/>
      <c r="F11" s="91"/>
      <c r="G11" s="91"/>
      <c r="H11" s="91"/>
      <c r="I11" s="91"/>
      <c r="J11" s="91"/>
    </row>
    <row r="12" spans="1:10" x14ac:dyDescent="0.3">
      <c r="A12" s="92" t="s">
        <v>115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3">
      <c r="A13" s="92" t="s">
        <v>116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3">
      <c r="A14" s="90" t="s">
        <v>117</v>
      </c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3">
      <c r="A15" s="92" t="s">
        <v>118</v>
      </c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3">
      <c r="A16" s="105" t="s">
        <v>183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x14ac:dyDescent="0.3">
      <c r="A17" s="107" t="s">
        <v>119</v>
      </c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3">
      <c r="A18" s="108"/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3">
      <c r="A19" s="109" t="s">
        <v>120</v>
      </c>
      <c r="B19" s="110"/>
      <c r="C19" s="110"/>
      <c r="D19" s="110"/>
      <c r="E19" s="110"/>
      <c r="F19" s="110"/>
      <c r="G19" s="110"/>
      <c r="H19" s="110"/>
      <c r="I19" s="110"/>
      <c r="J19" s="111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12" t="s">
        <v>121</v>
      </c>
      <c r="B21" s="110"/>
      <c r="C21" s="110"/>
      <c r="D21" s="111"/>
      <c r="E21" s="112" t="s">
        <v>122</v>
      </c>
      <c r="F21" s="111"/>
      <c r="G21" s="112" t="s">
        <v>123</v>
      </c>
      <c r="H21" s="111"/>
      <c r="I21" s="112" t="s">
        <v>124</v>
      </c>
      <c r="J21" s="111"/>
    </row>
    <row r="22" spans="1:10" x14ac:dyDescent="0.3">
      <c r="A22" s="96" t="s">
        <v>125</v>
      </c>
      <c r="B22" s="97"/>
      <c r="C22" s="97"/>
      <c r="D22" s="98"/>
      <c r="E22" s="99">
        <v>43131</v>
      </c>
      <c r="F22" s="100"/>
      <c r="G22" s="101" t="s">
        <v>126</v>
      </c>
      <c r="H22" s="100"/>
      <c r="I22" s="102">
        <v>1543440</v>
      </c>
      <c r="J22" s="100"/>
    </row>
    <row r="23" spans="1:10" x14ac:dyDescent="0.3">
      <c r="A23" s="96" t="s">
        <v>127</v>
      </c>
      <c r="B23" s="97"/>
      <c r="C23" s="97"/>
      <c r="D23" s="98"/>
      <c r="E23" s="99">
        <v>43272</v>
      </c>
      <c r="F23" s="103"/>
      <c r="G23" s="101" t="s">
        <v>128</v>
      </c>
      <c r="H23" s="100"/>
      <c r="I23" s="102">
        <v>46306.06</v>
      </c>
      <c r="J23" s="104"/>
    </row>
    <row r="24" spans="1:10" x14ac:dyDescent="0.3">
      <c r="A24" s="96" t="s">
        <v>129</v>
      </c>
      <c r="B24" s="97"/>
      <c r="C24" s="97"/>
      <c r="D24" s="98"/>
      <c r="E24" s="99">
        <v>43462</v>
      </c>
      <c r="F24" s="100"/>
      <c r="G24" s="101" t="s">
        <v>130</v>
      </c>
      <c r="H24" s="100"/>
      <c r="I24" s="102">
        <v>1662821.82</v>
      </c>
      <c r="J24" s="100"/>
    </row>
    <row r="25" spans="1:10" x14ac:dyDescent="0.3">
      <c r="A25" s="96" t="s">
        <v>131</v>
      </c>
      <c r="B25" s="97"/>
      <c r="C25" s="97"/>
      <c r="D25" s="98"/>
      <c r="E25" s="99">
        <v>43588</v>
      </c>
      <c r="F25" s="100"/>
      <c r="G25" s="101" t="s">
        <v>130</v>
      </c>
      <c r="H25" s="100"/>
      <c r="I25" s="102">
        <v>1781796.38</v>
      </c>
      <c r="J25" s="100"/>
    </row>
    <row r="26" spans="1:10" x14ac:dyDescent="0.3">
      <c r="A26" s="96" t="s">
        <v>132</v>
      </c>
      <c r="B26" s="97"/>
      <c r="C26" s="97"/>
      <c r="D26" s="98"/>
      <c r="E26" s="99">
        <v>43825</v>
      </c>
      <c r="F26" s="100"/>
      <c r="G26" s="101" t="s">
        <v>133</v>
      </c>
      <c r="H26" s="100"/>
      <c r="I26" s="102">
        <v>3444361.84</v>
      </c>
      <c r="J26" s="100"/>
    </row>
    <row r="27" spans="1:10" x14ac:dyDescent="0.3">
      <c r="A27" s="96" t="s">
        <v>134</v>
      </c>
      <c r="B27" s="97"/>
      <c r="C27" s="97"/>
      <c r="D27" s="98"/>
      <c r="E27" s="99">
        <v>44292</v>
      </c>
      <c r="F27" s="100"/>
      <c r="G27" s="101" t="s">
        <v>135</v>
      </c>
      <c r="H27" s="100"/>
      <c r="I27" s="102">
        <v>2541151.52</v>
      </c>
      <c r="J27" s="100"/>
    </row>
    <row r="28" spans="1:10" x14ac:dyDescent="0.3">
      <c r="A28" s="96" t="s">
        <v>136</v>
      </c>
      <c r="B28" s="97"/>
      <c r="C28" s="97"/>
      <c r="D28" s="98"/>
      <c r="E28" s="99">
        <v>44369</v>
      </c>
      <c r="F28" s="100"/>
      <c r="G28" s="101" t="s">
        <v>137</v>
      </c>
      <c r="H28" s="100"/>
      <c r="I28" s="102">
        <v>30000</v>
      </c>
      <c r="J28" s="100"/>
    </row>
    <row r="29" spans="1:10" x14ac:dyDescent="0.3">
      <c r="A29" s="57"/>
      <c r="B29" s="57"/>
      <c r="C29" s="57"/>
      <c r="D29" s="57"/>
      <c r="E29" s="57"/>
      <c r="F29" s="57"/>
      <c r="G29" s="57"/>
      <c r="H29" s="57"/>
      <c r="I29" s="58"/>
      <c r="J29" s="58"/>
    </row>
    <row r="30" spans="1:10" x14ac:dyDescent="0.3">
      <c r="A30" s="113" t="s">
        <v>138</v>
      </c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3">
      <c r="A31" s="114" t="s">
        <v>139</v>
      </c>
      <c r="B31" s="111"/>
      <c r="C31" s="114" t="s">
        <v>140</v>
      </c>
      <c r="D31" s="111"/>
      <c r="E31" s="114" t="s">
        <v>141</v>
      </c>
      <c r="F31" s="111"/>
      <c r="G31" s="114" t="s">
        <v>142</v>
      </c>
      <c r="H31" s="115"/>
      <c r="I31" s="114" t="s">
        <v>143</v>
      </c>
      <c r="J31" s="111"/>
    </row>
    <row r="32" spans="1:10" x14ac:dyDescent="0.3">
      <c r="A32" s="116"/>
      <c r="B32" s="117"/>
      <c r="C32" s="118"/>
      <c r="D32" s="119"/>
      <c r="E32" s="120"/>
      <c r="F32" s="117"/>
      <c r="G32" s="121"/>
      <c r="H32" s="122"/>
      <c r="I32" s="123"/>
      <c r="J32" s="124"/>
    </row>
    <row r="33" spans="1:10" x14ac:dyDescent="0.3">
      <c r="A33" s="120"/>
      <c r="B33" s="125"/>
      <c r="C33" s="118"/>
      <c r="D33" s="119"/>
      <c r="E33" s="120"/>
      <c r="F33" s="125"/>
      <c r="G33" s="121"/>
      <c r="H33" s="122"/>
      <c r="I33" s="123"/>
      <c r="J33" s="124"/>
    </row>
    <row r="34" spans="1:10" x14ac:dyDescent="0.3">
      <c r="A34" s="130"/>
      <c r="B34" s="111"/>
      <c r="C34" s="130"/>
      <c r="D34" s="111"/>
      <c r="E34" s="130"/>
      <c r="F34" s="111"/>
      <c r="G34" s="130"/>
      <c r="H34" s="111"/>
      <c r="I34" s="123"/>
      <c r="J34" s="124"/>
    </row>
    <row r="35" spans="1:10" x14ac:dyDescent="0.3">
      <c r="A35" s="126" t="s">
        <v>144</v>
      </c>
      <c r="B35" s="110"/>
      <c r="C35" s="110"/>
      <c r="D35" s="110"/>
      <c r="E35" s="110"/>
      <c r="F35" s="111"/>
      <c r="G35" s="127"/>
      <c r="H35" s="111"/>
      <c r="I35" s="129">
        <v>14650</v>
      </c>
      <c r="J35" s="124"/>
    </row>
    <row r="36" spans="1:10" x14ac:dyDescent="0.3">
      <c r="A36" s="126" t="s">
        <v>145</v>
      </c>
      <c r="B36" s="110"/>
      <c r="C36" s="110"/>
      <c r="D36" s="110"/>
      <c r="E36" s="110"/>
      <c r="F36" s="111"/>
      <c r="G36" s="127"/>
      <c r="H36" s="111"/>
      <c r="I36" s="128">
        <f>SUM(I32:J34)</f>
        <v>0</v>
      </c>
      <c r="J36" s="124"/>
    </row>
    <row r="37" spans="1:10" x14ac:dyDescent="0.3">
      <c r="A37" s="126" t="s">
        <v>146</v>
      </c>
      <c r="B37" s="110"/>
      <c r="C37" s="110"/>
      <c r="D37" s="110"/>
      <c r="E37" s="110"/>
      <c r="F37" s="111"/>
      <c r="G37" s="127"/>
      <c r="H37" s="111"/>
      <c r="I37" s="129">
        <v>0</v>
      </c>
      <c r="J37" s="124"/>
    </row>
    <row r="38" spans="1:10" x14ac:dyDescent="0.3">
      <c r="A38" s="126" t="s">
        <v>147</v>
      </c>
      <c r="B38" s="131"/>
      <c r="C38" s="131"/>
      <c r="D38" s="131"/>
      <c r="E38" s="131"/>
      <c r="F38" s="132"/>
      <c r="G38" s="127"/>
      <c r="H38" s="111"/>
      <c r="I38" s="128">
        <v>0</v>
      </c>
      <c r="J38" s="124"/>
    </row>
    <row r="39" spans="1:10" x14ac:dyDescent="0.3">
      <c r="A39" s="126" t="s">
        <v>148</v>
      </c>
      <c r="B39" s="110"/>
      <c r="C39" s="110"/>
      <c r="D39" s="110"/>
      <c r="E39" s="110"/>
      <c r="F39" s="111"/>
      <c r="G39" s="127"/>
      <c r="H39" s="111"/>
      <c r="I39" s="129">
        <f>SUM(I35:J38)</f>
        <v>14650</v>
      </c>
      <c r="J39" s="124"/>
    </row>
    <row r="40" spans="1:10" x14ac:dyDescent="0.3">
      <c r="A40" s="126" t="s">
        <v>149</v>
      </c>
      <c r="B40" s="110"/>
      <c r="C40" s="110"/>
      <c r="D40" s="110"/>
      <c r="E40" s="110"/>
      <c r="F40" s="111"/>
      <c r="G40" s="127"/>
      <c r="H40" s="111"/>
      <c r="I40" s="129">
        <v>0</v>
      </c>
      <c r="J40" s="124"/>
    </row>
    <row r="41" spans="1:10" x14ac:dyDescent="0.3">
      <c r="A41" s="126" t="s">
        <v>150</v>
      </c>
      <c r="B41" s="110"/>
      <c r="C41" s="110"/>
      <c r="D41" s="110"/>
      <c r="E41" s="110"/>
      <c r="F41" s="111"/>
      <c r="G41" s="127"/>
      <c r="H41" s="111"/>
      <c r="I41" s="128">
        <f>I39+I40</f>
        <v>14650</v>
      </c>
      <c r="J41" s="124"/>
    </row>
    <row r="42" spans="1:10" x14ac:dyDescent="0.3">
      <c r="A42" s="133" t="s">
        <v>151</v>
      </c>
      <c r="B42" s="89"/>
      <c r="C42" s="89"/>
      <c r="D42" s="89"/>
      <c r="E42" s="89"/>
      <c r="F42" s="89"/>
      <c r="G42" s="89"/>
      <c r="H42" s="89"/>
      <c r="I42" s="89"/>
      <c r="J42" s="89"/>
    </row>
    <row r="43" spans="1:10" x14ac:dyDescent="0.3">
      <c r="A43" s="133" t="s">
        <v>152</v>
      </c>
      <c r="B43" s="89"/>
      <c r="C43" s="89"/>
      <c r="D43" s="89"/>
      <c r="E43" s="89"/>
      <c r="F43" s="89"/>
      <c r="G43" s="89"/>
      <c r="H43" s="89"/>
      <c r="I43" s="89"/>
      <c r="J43" s="89"/>
    </row>
    <row r="44" spans="1:10" x14ac:dyDescent="0.3">
      <c r="A44" s="133" t="s">
        <v>153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21.75" customHeight="1" x14ac:dyDescent="0.3">
      <c r="A46" s="134" t="s">
        <v>154</v>
      </c>
      <c r="B46" s="135"/>
      <c r="C46" s="135"/>
      <c r="D46" s="135"/>
      <c r="E46" s="135"/>
      <c r="F46" s="135"/>
      <c r="G46" s="135"/>
      <c r="H46" s="135"/>
      <c r="I46" s="135"/>
      <c r="J46" s="136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ht="15.6" x14ac:dyDescent="0.3">
      <c r="A65" s="93" t="s">
        <v>106</v>
      </c>
      <c r="B65" s="93"/>
      <c r="C65" s="93"/>
      <c r="D65" s="93"/>
      <c r="E65" s="93"/>
      <c r="F65" s="93"/>
      <c r="G65" s="93"/>
      <c r="H65" s="93"/>
      <c r="I65" s="93"/>
      <c r="J65" s="93"/>
    </row>
    <row r="66" spans="1:10" ht="15" x14ac:dyDescent="0.3">
      <c r="A66" s="94" t="s">
        <v>107</v>
      </c>
      <c r="B66" s="94"/>
      <c r="C66" s="94"/>
      <c r="D66" s="94"/>
      <c r="E66" s="94"/>
      <c r="F66" s="94"/>
      <c r="G66" s="94"/>
      <c r="H66" s="94"/>
      <c r="I66" s="94"/>
      <c r="J66" s="94"/>
    </row>
    <row r="67" spans="1:10" ht="15" x14ac:dyDescent="0.3">
      <c r="A67" s="94" t="s">
        <v>108</v>
      </c>
      <c r="B67" s="94"/>
      <c r="C67" s="94"/>
      <c r="D67" s="94"/>
      <c r="E67" s="94"/>
      <c r="F67" s="94"/>
      <c r="G67" s="94"/>
      <c r="H67" s="94"/>
      <c r="I67" s="94"/>
      <c r="J67" s="94"/>
    </row>
    <row r="68" spans="1:10" ht="15" x14ac:dyDescent="0.3">
      <c r="A68" s="94" t="s">
        <v>109</v>
      </c>
      <c r="B68" s="94"/>
      <c r="C68" s="94"/>
      <c r="D68" s="94"/>
      <c r="E68" s="94"/>
      <c r="F68" s="94"/>
      <c r="G68" s="94"/>
      <c r="H68" s="94"/>
      <c r="I68" s="94"/>
      <c r="J68" s="94"/>
    </row>
    <row r="69" spans="1:10" x14ac:dyDescent="0.3">
      <c r="A69" s="95" t="s">
        <v>110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88" t="s">
        <v>111</v>
      </c>
      <c r="B71" s="89"/>
      <c r="C71" s="89"/>
      <c r="D71" s="89"/>
      <c r="E71" s="89"/>
      <c r="F71" s="89"/>
      <c r="G71" s="89"/>
      <c r="H71" s="89"/>
      <c r="I71" s="89"/>
      <c r="J71" s="89"/>
    </row>
    <row r="72" spans="1:10" x14ac:dyDescent="0.3">
      <c r="A72" s="88" t="s">
        <v>112</v>
      </c>
      <c r="B72" s="89"/>
      <c r="C72" s="89"/>
      <c r="D72" s="89"/>
      <c r="E72" s="89"/>
      <c r="F72" s="89"/>
      <c r="G72" s="89"/>
      <c r="H72" s="89"/>
      <c r="I72" s="89"/>
      <c r="J72" s="89"/>
    </row>
    <row r="73" spans="1:10" x14ac:dyDescent="0.3">
      <c r="A73" s="59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3">
      <c r="A74" s="113" t="s">
        <v>155</v>
      </c>
      <c r="B74" s="110"/>
      <c r="C74" s="110"/>
      <c r="D74" s="110"/>
      <c r="E74" s="110"/>
      <c r="F74" s="110"/>
      <c r="G74" s="110"/>
      <c r="H74" s="110"/>
      <c r="I74" s="110"/>
      <c r="J74" s="111"/>
    </row>
    <row r="75" spans="1:10" x14ac:dyDescent="0.3">
      <c r="A75" s="137" t="str">
        <f>A19</f>
        <v>ORIGEM DOS RECURSOS (1): Estadual</v>
      </c>
      <c r="B75" s="110"/>
      <c r="C75" s="110"/>
      <c r="D75" s="110"/>
      <c r="E75" s="110"/>
      <c r="F75" s="110"/>
      <c r="G75" s="110"/>
      <c r="H75" s="110"/>
      <c r="I75" s="110"/>
      <c r="J75" s="111"/>
    </row>
    <row r="76" spans="1:10" ht="72.599999999999994" x14ac:dyDescent="0.3">
      <c r="A76" s="112" t="s">
        <v>156</v>
      </c>
      <c r="B76" s="111"/>
      <c r="C76" s="138" t="s">
        <v>157</v>
      </c>
      <c r="D76" s="136"/>
      <c r="E76" s="112" t="s">
        <v>158</v>
      </c>
      <c r="F76" s="111"/>
      <c r="G76" s="112" t="s">
        <v>159</v>
      </c>
      <c r="H76" s="111"/>
      <c r="I76" s="61" t="s">
        <v>160</v>
      </c>
      <c r="J76" s="61" t="s">
        <v>161</v>
      </c>
    </row>
    <row r="77" spans="1:10" x14ac:dyDescent="0.3">
      <c r="A77" s="139" t="s">
        <v>162</v>
      </c>
      <c r="B77" s="139"/>
      <c r="C77" s="140">
        <v>0</v>
      </c>
      <c r="D77" s="119"/>
      <c r="E77" s="118">
        <v>0</v>
      </c>
      <c r="F77" s="119"/>
      <c r="G77" s="118">
        <f t="shared" ref="G77:G83" si="0">C77-J77</f>
        <v>0</v>
      </c>
      <c r="H77" s="119"/>
      <c r="I77" s="62">
        <f t="shared" ref="I77:I83" si="1">+E77+G77</f>
        <v>0</v>
      </c>
      <c r="J77" s="62">
        <v>0</v>
      </c>
    </row>
    <row r="78" spans="1:10" x14ac:dyDescent="0.3">
      <c r="A78" s="141" t="s">
        <v>163</v>
      </c>
      <c r="B78" s="141"/>
      <c r="C78" s="140">
        <v>0</v>
      </c>
      <c r="D78" s="119"/>
      <c r="E78" s="118">
        <v>0</v>
      </c>
      <c r="F78" s="119"/>
      <c r="G78" s="118">
        <f t="shared" si="0"/>
        <v>0</v>
      </c>
      <c r="H78" s="119"/>
      <c r="I78" s="62">
        <f t="shared" si="1"/>
        <v>0</v>
      </c>
      <c r="J78" s="62">
        <v>0</v>
      </c>
    </row>
    <row r="79" spans="1:10" x14ac:dyDescent="0.3">
      <c r="A79" s="142" t="s">
        <v>164</v>
      </c>
      <c r="B79" s="143"/>
      <c r="C79" s="140">
        <v>0</v>
      </c>
      <c r="D79" s="119"/>
      <c r="E79" s="118">
        <v>0</v>
      </c>
      <c r="F79" s="119"/>
      <c r="G79" s="118">
        <f t="shared" si="0"/>
        <v>0</v>
      </c>
      <c r="H79" s="119"/>
      <c r="I79" s="62">
        <f t="shared" si="1"/>
        <v>0</v>
      </c>
      <c r="J79" s="62">
        <v>0</v>
      </c>
    </row>
    <row r="80" spans="1:10" x14ac:dyDescent="0.3">
      <c r="A80" s="139" t="s">
        <v>165</v>
      </c>
      <c r="B80" s="139"/>
      <c r="C80" s="140">
        <v>0</v>
      </c>
      <c r="D80" s="119"/>
      <c r="E80" s="118">
        <v>0</v>
      </c>
      <c r="F80" s="119"/>
      <c r="G80" s="118">
        <f t="shared" si="0"/>
        <v>0</v>
      </c>
      <c r="H80" s="119"/>
      <c r="I80" s="62">
        <f t="shared" si="1"/>
        <v>0</v>
      </c>
      <c r="J80" s="62">
        <v>0</v>
      </c>
    </row>
    <row r="81" spans="1:14" x14ac:dyDescent="0.3">
      <c r="A81" s="139" t="s">
        <v>166</v>
      </c>
      <c r="B81" s="139"/>
      <c r="C81" s="140">
        <v>0</v>
      </c>
      <c r="D81" s="119"/>
      <c r="E81" s="118">
        <v>0</v>
      </c>
      <c r="F81" s="119"/>
      <c r="G81" s="118">
        <f t="shared" si="0"/>
        <v>0</v>
      </c>
      <c r="H81" s="119"/>
      <c r="I81" s="62">
        <f t="shared" si="1"/>
        <v>0</v>
      </c>
      <c r="J81" s="62">
        <v>0</v>
      </c>
    </row>
    <row r="82" spans="1:14" x14ac:dyDescent="0.3">
      <c r="A82" s="139" t="s">
        <v>167</v>
      </c>
      <c r="B82" s="139"/>
      <c r="C82" s="140">
        <v>0</v>
      </c>
      <c r="D82" s="119"/>
      <c r="E82" s="118">
        <v>0</v>
      </c>
      <c r="F82" s="119"/>
      <c r="G82" s="118">
        <f t="shared" si="0"/>
        <v>0</v>
      </c>
      <c r="H82" s="119"/>
      <c r="I82" s="62">
        <f t="shared" si="1"/>
        <v>0</v>
      </c>
      <c r="J82" s="62">
        <v>0</v>
      </c>
      <c r="N82" s="37"/>
    </row>
    <row r="83" spans="1:14" x14ac:dyDescent="0.3">
      <c r="A83" s="139" t="s">
        <v>168</v>
      </c>
      <c r="B83" s="139"/>
      <c r="C83" s="140">
        <v>5200</v>
      </c>
      <c r="D83" s="119"/>
      <c r="E83" s="118">
        <v>0</v>
      </c>
      <c r="F83" s="119"/>
      <c r="G83" s="118">
        <f t="shared" si="0"/>
        <v>5200</v>
      </c>
      <c r="H83" s="119"/>
      <c r="I83" s="62">
        <f t="shared" si="1"/>
        <v>5200</v>
      </c>
      <c r="J83" s="62">
        <v>0</v>
      </c>
      <c r="N83" s="37"/>
    </row>
    <row r="84" spans="1:14" x14ac:dyDescent="0.3">
      <c r="A84" s="146" t="s">
        <v>95</v>
      </c>
      <c r="B84" s="147"/>
      <c r="C84" s="140">
        <f>SUM(C77:D83)</f>
        <v>5200</v>
      </c>
      <c r="D84" s="119"/>
      <c r="E84" s="118">
        <f>SUM(E77:F83)</f>
        <v>0</v>
      </c>
      <c r="F84" s="119"/>
      <c r="G84" s="118">
        <f>SUM(G77:H83)</f>
        <v>5200</v>
      </c>
      <c r="H84" s="119"/>
      <c r="I84" s="62">
        <f>SUM(I77:I83)</f>
        <v>5200</v>
      </c>
      <c r="J84" s="62">
        <f>SUM(J77:J83)</f>
        <v>0</v>
      </c>
    </row>
    <row r="85" spans="1:14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14" x14ac:dyDescent="0.3">
      <c r="A86" s="133" t="s">
        <v>169</v>
      </c>
      <c r="B86" s="89"/>
      <c r="C86" s="89"/>
      <c r="D86" s="89"/>
      <c r="E86" s="89"/>
      <c r="F86" s="89"/>
      <c r="G86" s="89"/>
      <c r="H86" s="89"/>
      <c r="I86" s="89"/>
      <c r="J86" s="89"/>
    </row>
    <row r="87" spans="1:14" x14ac:dyDescent="0.3">
      <c r="A87" s="133" t="s">
        <v>170</v>
      </c>
      <c r="B87" s="89"/>
      <c r="C87" s="89"/>
      <c r="D87" s="89"/>
      <c r="E87" s="89"/>
      <c r="F87" s="89"/>
      <c r="G87" s="89"/>
      <c r="H87" s="89"/>
      <c r="I87" s="89"/>
      <c r="J87" s="89"/>
    </row>
    <row r="88" spans="1:14" x14ac:dyDescent="0.3">
      <c r="A88" s="133" t="s">
        <v>171</v>
      </c>
      <c r="B88" s="89"/>
      <c r="C88" s="89"/>
      <c r="D88" s="89"/>
      <c r="E88" s="89"/>
      <c r="F88" s="89"/>
      <c r="G88" s="89"/>
      <c r="H88" s="89"/>
      <c r="I88" s="89"/>
      <c r="J88" s="89"/>
    </row>
    <row r="89" spans="1:14" x14ac:dyDescent="0.3">
      <c r="A89" s="133" t="s">
        <v>172</v>
      </c>
      <c r="B89" s="89"/>
      <c r="C89" s="89"/>
      <c r="D89" s="89"/>
      <c r="E89" s="89"/>
      <c r="F89" s="89"/>
      <c r="G89" s="89"/>
      <c r="H89" s="89"/>
      <c r="I89" s="89"/>
      <c r="J89" s="89"/>
    </row>
    <row r="90" spans="1:14" ht="23.25" customHeight="1" x14ac:dyDescent="0.3">
      <c r="A90" s="144" t="s">
        <v>173</v>
      </c>
      <c r="B90" s="145"/>
      <c r="C90" s="145"/>
      <c r="D90" s="145"/>
      <c r="E90" s="145"/>
      <c r="F90" s="145"/>
      <c r="G90" s="145"/>
      <c r="H90" s="145"/>
      <c r="I90" s="145"/>
      <c r="J90" s="145"/>
    </row>
    <row r="91" spans="1:14" x14ac:dyDescent="0.3">
      <c r="A91" s="133" t="s">
        <v>174</v>
      </c>
      <c r="B91" s="89"/>
      <c r="C91" s="89"/>
      <c r="D91" s="89"/>
      <c r="E91" s="89"/>
      <c r="F91" s="89"/>
      <c r="G91" s="89"/>
      <c r="H91" s="89"/>
      <c r="I91" s="89"/>
      <c r="J91" s="89"/>
    </row>
    <row r="92" spans="1:14" x14ac:dyDescent="0.3">
      <c r="A92" s="89"/>
      <c r="B92" s="89"/>
      <c r="C92" s="89"/>
      <c r="D92" s="89"/>
      <c r="E92" s="89"/>
      <c r="F92" s="89"/>
      <c r="G92" s="89"/>
      <c r="H92" s="89"/>
      <c r="I92" s="89"/>
      <c r="J92" s="89"/>
    </row>
    <row r="93" spans="1:14" x14ac:dyDescent="0.3">
      <c r="A93" s="113" t="s">
        <v>175</v>
      </c>
      <c r="B93" s="110"/>
      <c r="C93" s="110"/>
      <c r="D93" s="110"/>
      <c r="E93" s="110"/>
      <c r="F93" s="110"/>
      <c r="G93" s="110"/>
      <c r="H93" s="110"/>
      <c r="I93" s="110"/>
      <c r="J93" s="111"/>
    </row>
    <row r="94" spans="1:14" x14ac:dyDescent="0.3">
      <c r="A94" s="154" t="s">
        <v>176</v>
      </c>
      <c r="B94" s="110"/>
      <c r="C94" s="110"/>
      <c r="D94" s="110"/>
      <c r="E94" s="110"/>
      <c r="F94" s="110"/>
      <c r="G94" s="111"/>
      <c r="H94" s="155">
        <f>I41</f>
        <v>14650</v>
      </c>
      <c r="I94" s="156"/>
      <c r="J94" s="117"/>
    </row>
    <row r="95" spans="1:14" x14ac:dyDescent="0.3">
      <c r="A95" s="154" t="s">
        <v>177</v>
      </c>
      <c r="B95" s="110"/>
      <c r="C95" s="110"/>
      <c r="D95" s="110"/>
      <c r="E95" s="110"/>
      <c r="F95" s="110"/>
      <c r="G95" s="111"/>
      <c r="H95" s="158">
        <f>I84</f>
        <v>5200</v>
      </c>
      <c r="I95" s="156"/>
      <c r="J95" s="117"/>
    </row>
    <row r="96" spans="1:14" x14ac:dyDescent="0.3">
      <c r="A96" s="154" t="s">
        <v>178</v>
      </c>
      <c r="B96" s="110"/>
      <c r="C96" s="110"/>
      <c r="D96" s="110"/>
      <c r="E96" s="110"/>
      <c r="F96" s="110"/>
      <c r="G96" s="111"/>
      <c r="H96" s="155">
        <f>I39-H95-I40</f>
        <v>9450</v>
      </c>
      <c r="I96" s="156"/>
      <c r="J96" s="117"/>
    </row>
    <row r="97" spans="1:10" x14ac:dyDescent="0.3">
      <c r="A97" s="154" t="s">
        <v>179</v>
      </c>
      <c r="B97" s="110"/>
      <c r="C97" s="110"/>
      <c r="D97" s="110"/>
      <c r="E97" s="110"/>
      <c r="F97" s="110"/>
      <c r="G97" s="111"/>
      <c r="H97" s="118">
        <v>0</v>
      </c>
      <c r="I97" s="157"/>
      <c r="J97" s="119"/>
    </row>
    <row r="98" spans="1:10" x14ac:dyDescent="0.3">
      <c r="A98" s="154" t="s">
        <v>180</v>
      </c>
      <c r="B98" s="110"/>
      <c r="C98" s="110"/>
      <c r="D98" s="110"/>
      <c r="E98" s="110"/>
      <c r="F98" s="110"/>
      <c r="G98" s="111"/>
      <c r="H98" s="155">
        <f>H96-H97</f>
        <v>9450</v>
      </c>
      <c r="I98" s="156"/>
      <c r="J98" s="117"/>
    </row>
    <row r="99" spans="1:10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</row>
    <row r="100" spans="1:10" x14ac:dyDescent="0.3">
      <c r="A100" s="148" t="s">
        <v>181</v>
      </c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ht="12" customHeight="1" x14ac:dyDescent="0.3">
      <c r="A101" s="151"/>
      <c r="B101" s="152"/>
      <c r="C101" s="152"/>
      <c r="D101" s="152"/>
      <c r="E101" s="152"/>
      <c r="F101" s="152"/>
      <c r="G101" s="152"/>
      <c r="H101" s="152"/>
      <c r="I101" s="152"/>
      <c r="J101" s="153"/>
    </row>
    <row r="102" spans="1:10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</row>
    <row r="103" spans="1:10" x14ac:dyDescent="0.3">
      <c r="A103" s="63"/>
      <c r="B103" s="63" t="s">
        <v>184</v>
      </c>
      <c r="C103" s="63"/>
      <c r="D103" s="63"/>
      <c r="E103" s="63"/>
      <c r="F103" s="63"/>
      <c r="G103" s="63"/>
      <c r="H103" s="63"/>
      <c r="I103" s="63"/>
      <c r="J103" s="57"/>
    </row>
    <row r="104" spans="1:10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57"/>
    </row>
    <row r="105" spans="1:10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57"/>
    </row>
    <row r="106" spans="1:10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57"/>
    </row>
    <row r="108" spans="1:10" x14ac:dyDescent="0.3">
      <c r="A108" s="63"/>
      <c r="B108" s="64" t="s">
        <v>96</v>
      </c>
      <c r="C108" s="63"/>
      <c r="D108" s="63"/>
      <c r="E108" s="63"/>
      <c r="F108" s="63"/>
      <c r="G108" s="63"/>
      <c r="H108" s="64" t="s">
        <v>97</v>
      </c>
      <c r="I108" s="63"/>
      <c r="J108" s="57"/>
    </row>
    <row r="109" spans="1:10" x14ac:dyDescent="0.3">
      <c r="A109" s="63"/>
      <c r="B109" s="63" t="s">
        <v>98</v>
      </c>
      <c r="C109" s="63"/>
      <c r="D109" s="63"/>
      <c r="E109" s="63"/>
      <c r="F109" s="63"/>
      <c r="G109" s="63"/>
      <c r="H109" s="63" t="s">
        <v>99</v>
      </c>
      <c r="I109" s="63"/>
    </row>
    <row r="110" spans="1:10" x14ac:dyDescent="0.3">
      <c r="B110" s="65" t="s">
        <v>100</v>
      </c>
      <c r="H110" s="53" t="s">
        <v>101</v>
      </c>
    </row>
  </sheetData>
  <mergeCells count="159">
    <mergeCell ref="A97:G97"/>
    <mergeCell ref="H97:J97"/>
    <mergeCell ref="A98:G98"/>
    <mergeCell ref="H98:J98"/>
    <mergeCell ref="A100:J101"/>
    <mergeCell ref="A94:G94"/>
    <mergeCell ref="H94:J94"/>
    <mergeCell ref="A95:G95"/>
    <mergeCell ref="H95:J95"/>
    <mergeCell ref="A96:G96"/>
    <mergeCell ref="H96:J96"/>
    <mergeCell ref="A88:J88"/>
    <mergeCell ref="A89:J89"/>
    <mergeCell ref="A90:J90"/>
    <mergeCell ref="A91:J91"/>
    <mergeCell ref="A92:J92"/>
    <mergeCell ref="A93:J93"/>
    <mergeCell ref="A84:B84"/>
    <mergeCell ref="C84:D84"/>
    <mergeCell ref="E84:F84"/>
    <mergeCell ref="G84:H84"/>
    <mergeCell ref="A86:J86"/>
    <mergeCell ref="A87:J87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topLeftCell="A100" zoomScaleNormal="100" workbookViewId="0">
      <selection activeCell="B118" sqref="B118"/>
    </sheetView>
  </sheetViews>
  <sheetFormatPr defaultRowHeight="14.4" x14ac:dyDescent="0.3"/>
  <cols>
    <col min="1" max="1" width="11" style="35" bestFit="1" customWidth="1"/>
    <col min="2" max="2" width="71.109375" style="35" customWidth="1"/>
    <col min="3" max="3" width="10.44140625" style="37" bestFit="1" customWidth="1"/>
    <col min="4" max="5" width="10.44140625" style="37" customWidth="1"/>
    <col min="6" max="16384" width="8.88671875" style="35"/>
  </cols>
  <sheetData>
    <row r="1" spans="1:5" x14ac:dyDescent="0.3">
      <c r="A1" s="6" t="s">
        <v>26</v>
      </c>
      <c r="B1" s="5"/>
      <c r="C1" s="6"/>
      <c r="D1" s="4"/>
      <c r="E1" s="3"/>
    </row>
    <row r="2" spans="1:5" x14ac:dyDescent="0.3">
      <c r="A2" s="2"/>
      <c r="B2" s="17"/>
      <c r="C2" s="15"/>
      <c r="D2" s="11"/>
      <c r="E2" s="3"/>
    </row>
    <row r="3" spans="1:5" x14ac:dyDescent="0.3">
      <c r="A3" s="6" t="s">
        <v>47</v>
      </c>
      <c r="B3" s="5"/>
      <c r="C3" s="6"/>
      <c r="D3" s="4"/>
      <c r="E3" s="3"/>
    </row>
    <row r="4" spans="1:5" x14ac:dyDescent="0.3">
      <c r="A4" s="6" t="s">
        <v>27</v>
      </c>
      <c r="B4" s="5"/>
      <c r="C4" s="6"/>
      <c r="D4" s="4"/>
      <c r="E4" s="3"/>
    </row>
    <row r="5" spans="1:5" x14ac:dyDescent="0.3">
      <c r="A5" s="2"/>
      <c r="B5" s="17"/>
      <c r="C5" s="15"/>
      <c r="D5" s="11"/>
      <c r="E5" s="3"/>
    </row>
    <row r="6" spans="1:5" x14ac:dyDescent="0.3">
      <c r="A6" s="16" t="s">
        <v>28</v>
      </c>
      <c r="B6" s="1"/>
      <c r="C6" s="15"/>
      <c r="D6" s="11"/>
      <c r="E6" s="9" t="s">
        <v>29</v>
      </c>
    </row>
    <row r="7" spans="1:5" x14ac:dyDescent="0.3">
      <c r="A7" s="16" t="s">
        <v>30</v>
      </c>
      <c r="B7" s="17"/>
      <c r="C7" s="15"/>
      <c r="D7" s="11"/>
      <c r="E7" s="9" t="s">
        <v>31</v>
      </c>
    </row>
    <row r="8" spans="1:5" x14ac:dyDescent="0.3">
      <c r="A8" s="16" t="s">
        <v>32</v>
      </c>
      <c r="B8" s="17"/>
      <c r="C8" s="15"/>
      <c r="D8" s="11"/>
      <c r="E8" s="9" t="s">
        <v>33</v>
      </c>
    </row>
    <row r="9" spans="1:5" x14ac:dyDescent="0.3">
      <c r="A9" s="8" t="s">
        <v>34</v>
      </c>
      <c r="B9" s="17"/>
      <c r="C9" s="3"/>
      <c r="D9" s="11"/>
      <c r="E9" s="9" t="s">
        <v>35</v>
      </c>
    </row>
    <row r="10" spans="1:5" x14ac:dyDescent="0.3">
      <c r="A10" s="16" t="s">
        <v>36</v>
      </c>
      <c r="B10" s="1"/>
      <c r="C10" s="3"/>
      <c r="D10" s="11"/>
      <c r="E10" s="10" t="s">
        <v>37</v>
      </c>
    </row>
    <row r="11" spans="1:5" x14ac:dyDescent="0.3">
      <c r="A11" s="16" t="s">
        <v>38</v>
      </c>
      <c r="B11" s="1"/>
      <c r="C11" s="3"/>
      <c r="D11" s="11"/>
      <c r="E11" s="31" t="s">
        <v>39</v>
      </c>
    </row>
    <row r="12" spans="1:5" x14ac:dyDescent="0.3">
      <c r="A12" s="29" t="s">
        <v>40</v>
      </c>
      <c r="B12" s="27"/>
      <c r="C12" s="25"/>
      <c r="D12" s="22"/>
      <c r="E12" s="27"/>
    </row>
    <row r="13" spans="1:5" x14ac:dyDescent="0.3">
      <c r="A13" s="19" t="s">
        <v>41</v>
      </c>
      <c r="B13" s="13" t="s">
        <v>42</v>
      </c>
      <c r="C13" s="13" t="s">
        <v>43</v>
      </c>
      <c r="D13" s="14" t="s">
        <v>44</v>
      </c>
      <c r="E13" s="13" t="s">
        <v>45</v>
      </c>
    </row>
    <row r="14" spans="1:5" x14ac:dyDescent="0.3">
      <c r="A14" s="12"/>
      <c r="B14" s="7" t="s">
        <v>46</v>
      </c>
      <c r="C14" s="34"/>
      <c r="D14" s="34"/>
      <c r="E14" s="30">
        <v>16646.500000000004</v>
      </c>
    </row>
    <row r="15" spans="1:5" x14ac:dyDescent="0.3">
      <c r="A15" s="23">
        <v>44440</v>
      </c>
      <c r="B15" s="20" t="s">
        <v>48</v>
      </c>
      <c r="C15" s="32">
        <v>517.08000000000004</v>
      </c>
      <c r="D15" s="32">
        <v>0</v>
      </c>
      <c r="E15" s="30">
        <f t="shared" ref="E15:E74" si="0">E14+D15-C15</f>
        <v>16129.420000000004</v>
      </c>
    </row>
    <row r="16" spans="1:5" x14ac:dyDescent="0.3">
      <c r="A16" s="23">
        <v>44440</v>
      </c>
      <c r="B16" s="20" t="s">
        <v>49</v>
      </c>
      <c r="C16" s="32">
        <v>1104.56</v>
      </c>
      <c r="D16" s="32">
        <v>0</v>
      </c>
      <c r="E16" s="30">
        <f t="shared" si="0"/>
        <v>15024.860000000004</v>
      </c>
    </row>
    <row r="17" spans="1:5" x14ac:dyDescent="0.3">
      <c r="A17" s="23">
        <v>44440</v>
      </c>
      <c r="B17" s="20" t="s">
        <v>50</v>
      </c>
      <c r="C17" s="32">
        <v>67.64</v>
      </c>
      <c r="D17" s="32">
        <v>0</v>
      </c>
      <c r="E17" s="30">
        <f t="shared" si="0"/>
        <v>14957.220000000005</v>
      </c>
    </row>
    <row r="18" spans="1:5" x14ac:dyDescent="0.3">
      <c r="A18" s="23">
        <v>44440</v>
      </c>
      <c r="B18" s="20" t="s">
        <v>51</v>
      </c>
      <c r="C18" s="32">
        <v>3.6</v>
      </c>
      <c r="D18" s="32">
        <v>0</v>
      </c>
      <c r="E18" s="30">
        <f t="shared" si="0"/>
        <v>14953.620000000004</v>
      </c>
    </row>
    <row r="19" spans="1:5" x14ac:dyDescent="0.3">
      <c r="A19" s="23">
        <v>44441</v>
      </c>
      <c r="B19" s="20" t="s">
        <v>52</v>
      </c>
      <c r="C19" s="32">
        <v>0</v>
      </c>
      <c r="D19" s="32">
        <v>3.6</v>
      </c>
      <c r="E19" s="30">
        <f t="shared" si="0"/>
        <v>14957.220000000005</v>
      </c>
    </row>
    <row r="20" spans="1:5" x14ac:dyDescent="0.3">
      <c r="A20" s="23">
        <v>44441</v>
      </c>
      <c r="B20" s="20" t="s">
        <v>53</v>
      </c>
      <c r="C20" s="32">
        <v>150</v>
      </c>
      <c r="D20" s="32">
        <v>0</v>
      </c>
      <c r="E20" s="30">
        <f t="shared" si="0"/>
        <v>14807.220000000005</v>
      </c>
    </row>
    <row r="21" spans="1:5" x14ac:dyDescent="0.3">
      <c r="A21" s="23">
        <v>44441</v>
      </c>
      <c r="B21" s="20" t="s">
        <v>51</v>
      </c>
      <c r="C21" s="32">
        <v>1.2</v>
      </c>
      <c r="D21" s="32">
        <v>0</v>
      </c>
      <c r="E21" s="30">
        <f t="shared" si="0"/>
        <v>14806.020000000004</v>
      </c>
    </row>
    <row r="22" spans="1:5" x14ac:dyDescent="0.3">
      <c r="A22" s="23">
        <v>44442</v>
      </c>
      <c r="B22" s="20" t="s">
        <v>52</v>
      </c>
      <c r="C22" s="32">
        <v>0</v>
      </c>
      <c r="D22" s="32">
        <v>1.2</v>
      </c>
      <c r="E22" s="30">
        <f t="shared" si="0"/>
        <v>14807.220000000005</v>
      </c>
    </row>
    <row r="23" spans="1:5" x14ac:dyDescent="0.3">
      <c r="A23" s="23">
        <v>44445</v>
      </c>
      <c r="B23" s="20" t="s">
        <v>52</v>
      </c>
      <c r="C23" s="32">
        <v>0</v>
      </c>
      <c r="D23" s="32">
        <v>10.45</v>
      </c>
      <c r="E23" s="30">
        <f t="shared" si="0"/>
        <v>14817.670000000006</v>
      </c>
    </row>
    <row r="24" spans="1:5" x14ac:dyDescent="0.3">
      <c r="A24" s="23">
        <v>44445</v>
      </c>
      <c r="B24" s="20" t="s">
        <v>54</v>
      </c>
      <c r="C24" s="32">
        <v>148.69</v>
      </c>
      <c r="D24" s="32">
        <v>0</v>
      </c>
      <c r="E24" s="30">
        <f t="shared" si="0"/>
        <v>14668.980000000005</v>
      </c>
    </row>
    <row r="25" spans="1:5" x14ac:dyDescent="0.3">
      <c r="A25" s="23">
        <v>44445</v>
      </c>
      <c r="B25" s="20" t="s">
        <v>51</v>
      </c>
      <c r="C25" s="32">
        <v>10.45</v>
      </c>
      <c r="D25" s="32">
        <v>0</v>
      </c>
      <c r="E25" s="30">
        <f t="shared" si="0"/>
        <v>14658.530000000004</v>
      </c>
    </row>
    <row r="26" spans="1:5" x14ac:dyDescent="0.3">
      <c r="A26" s="33">
        <v>44447</v>
      </c>
      <c r="B26" s="7" t="s">
        <v>55</v>
      </c>
      <c r="C26" s="34">
        <v>0</v>
      </c>
      <c r="D26" s="34">
        <v>115000</v>
      </c>
      <c r="E26" s="30">
        <f t="shared" si="0"/>
        <v>129658.53</v>
      </c>
    </row>
    <row r="27" spans="1:5" x14ac:dyDescent="0.3">
      <c r="A27" s="23">
        <v>44447</v>
      </c>
      <c r="B27" s="20" t="s">
        <v>56</v>
      </c>
      <c r="C27" s="32">
        <v>294</v>
      </c>
      <c r="D27" s="32">
        <v>0</v>
      </c>
      <c r="E27" s="30">
        <f t="shared" si="0"/>
        <v>129364.53</v>
      </c>
    </row>
    <row r="28" spans="1:5" x14ac:dyDescent="0.3">
      <c r="A28" s="23">
        <v>44447</v>
      </c>
      <c r="B28" s="20" t="s">
        <v>57</v>
      </c>
      <c r="C28" s="32">
        <v>122.18</v>
      </c>
      <c r="D28" s="32">
        <v>0</v>
      </c>
      <c r="E28" s="30">
        <f t="shared" si="0"/>
        <v>129242.35</v>
      </c>
    </row>
    <row r="29" spans="1:5" x14ac:dyDescent="0.3">
      <c r="A29" s="23">
        <v>44447</v>
      </c>
      <c r="B29" s="20" t="s">
        <v>58</v>
      </c>
      <c r="C29" s="32">
        <v>6437.51</v>
      </c>
      <c r="D29" s="32">
        <v>0</v>
      </c>
      <c r="E29" s="30">
        <f t="shared" si="0"/>
        <v>122804.84000000001</v>
      </c>
    </row>
    <row r="30" spans="1:5" x14ac:dyDescent="0.3">
      <c r="A30" s="23">
        <v>44447</v>
      </c>
      <c r="B30" s="20" t="s">
        <v>59</v>
      </c>
      <c r="C30" s="32">
        <v>3720</v>
      </c>
      <c r="D30" s="32">
        <v>0</v>
      </c>
      <c r="E30" s="30">
        <f t="shared" si="0"/>
        <v>119084.84000000001</v>
      </c>
    </row>
    <row r="31" spans="1:5" x14ac:dyDescent="0.3">
      <c r="A31" s="23">
        <v>44447</v>
      </c>
      <c r="B31" s="20" t="s">
        <v>60</v>
      </c>
      <c r="C31" s="32">
        <v>4577.22</v>
      </c>
      <c r="D31" s="32">
        <v>0</v>
      </c>
      <c r="E31" s="30">
        <f t="shared" si="0"/>
        <v>114507.62000000001</v>
      </c>
    </row>
    <row r="32" spans="1:5" x14ac:dyDescent="0.3">
      <c r="A32" s="23">
        <v>44447</v>
      </c>
      <c r="B32" s="20" t="s">
        <v>61</v>
      </c>
      <c r="C32" s="32">
        <v>4161.54</v>
      </c>
      <c r="D32" s="32">
        <v>0</v>
      </c>
      <c r="E32" s="30">
        <f t="shared" si="0"/>
        <v>110346.08000000002</v>
      </c>
    </row>
    <row r="33" spans="1:5" x14ac:dyDescent="0.3">
      <c r="A33" s="23">
        <v>44447</v>
      </c>
      <c r="B33" s="20" t="s">
        <v>62</v>
      </c>
      <c r="C33" s="32">
        <v>6215.64</v>
      </c>
      <c r="D33" s="32">
        <v>0</v>
      </c>
      <c r="E33" s="30">
        <f t="shared" si="0"/>
        <v>104130.44000000002</v>
      </c>
    </row>
    <row r="34" spans="1:5" x14ac:dyDescent="0.3">
      <c r="A34" s="23">
        <v>44447</v>
      </c>
      <c r="B34" s="20" t="s">
        <v>64</v>
      </c>
      <c r="C34" s="32">
        <v>2295.71</v>
      </c>
      <c r="D34" s="32">
        <v>0</v>
      </c>
      <c r="E34" s="30">
        <f t="shared" si="0"/>
        <v>101834.73000000001</v>
      </c>
    </row>
    <row r="35" spans="1:5" x14ac:dyDescent="0.3">
      <c r="A35" s="23">
        <v>44447</v>
      </c>
      <c r="B35" s="20" t="s">
        <v>63</v>
      </c>
      <c r="C35" s="32">
        <v>4716.84</v>
      </c>
      <c r="D35" s="32">
        <v>0</v>
      </c>
      <c r="E35" s="30">
        <f t="shared" si="0"/>
        <v>97117.890000000014</v>
      </c>
    </row>
    <row r="36" spans="1:5" x14ac:dyDescent="0.3">
      <c r="A36" s="23">
        <v>44447</v>
      </c>
      <c r="B36" s="20" t="s">
        <v>51</v>
      </c>
      <c r="C36" s="32">
        <v>9.6</v>
      </c>
      <c r="D36" s="32">
        <v>0</v>
      </c>
      <c r="E36" s="30">
        <f t="shared" si="0"/>
        <v>97108.290000000008</v>
      </c>
    </row>
    <row r="37" spans="1:5" x14ac:dyDescent="0.3">
      <c r="A37" s="23">
        <v>44447</v>
      </c>
      <c r="B37" s="20" t="s">
        <v>52</v>
      </c>
      <c r="C37" s="32">
        <v>0</v>
      </c>
      <c r="D37" s="32">
        <v>9.6</v>
      </c>
      <c r="E37" s="30">
        <f t="shared" si="0"/>
        <v>97117.890000000014</v>
      </c>
    </row>
    <row r="38" spans="1:5" x14ac:dyDescent="0.3">
      <c r="A38" s="23">
        <v>44449</v>
      </c>
      <c r="B38" s="20" t="s">
        <v>65</v>
      </c>
      <c r="C38" s="32">
        <v>805</v>
      </c>
      <c r="D38" s="32">
        <v>0</v>
      </c>
      <c r="E38" s="30">
        <f t="shared" si="0"/>
        <v>96312.890000000014</v>
      </c>
    </row>
    <row r="39" spans="1:5" x14ac:dyDescent="0.3">
      <c r="A39" s="23">
        <v>44449</v>
      </c>
      <c r="B39" s="20" t="s">
        <v>66</v>
      </c>
      <c r="C39" s="32">
        <v>106.5</v>
      </c>
      <c r="D39" s="32">
        <v>0</v>
      </c>
      <c r="E39" s="30">
        <f t="shared" si="0"/>
        <v>96206.390000000014</v>
      </c>
    </row>
    <row r="40" spans="1:5" x14ac:dyDescent="0.3">
      <c r="A40" s="23">
        <v>44452</v>
      </c>
      <c r="B40" s="20" t="s">
        <v>69</v>
      </c>
      <c r="C40" s="32">
        <v>794.48</v>
      </c>
      <c r="D40" s="32">
        <v>0</v>
      </c>
      <c r="E40" s="30">
        <f t="shared" si="0"/>
        <v>95411.910000000018</v>
      </c>
    </row>
    <row r="41" spans="1:5" x14ac:dyDescent="0.3">
      <c r="A41" s="23">
        <v>44452</v>
      </c>
      <c r="B41" s="20" t="s">
        <v>71</v>
      </c>
      <c r="C41" s="32">
        <v>383.18</v>
      </c>
      <c r="D41" s="32">
        <v>0</v>
      </c>
      <c r="E41" s="30">
        <f t="shared" si="0"/>
        <v>95028.730000000025</v>
      </c>
    </row>
    <row r="42" spans="1:5" x14ac:dyDescent="0.3">
      <c r="A42" s="23">
        <v>44452</v>
      </c>
      <c r="B42" s="20" t="s">
        <v>68</v>
      </c>
      <c r="C42" s="32">
        <v>85.75</v>
      </c>
      <c r="D42" s="32">
        <v>0</v>
      </c>
      <c r="E42" s="30">
        <f t="shared" si="0"/>
        <v>94942.980000000025</v>
      </c>
    </row>
    <row r="43" spans="1:5" x14ac:dyDescent="0.3">
      <c r="A43" s="23">
        <v>44452</v>
      </c>
      <c r="B43" s="20" t="s">
        <v>67</v>
      </c>
      <c r="C43" s="32">
        <v>1588.64</v>
      </c>
      <c r="D43" s="32">
        <v>0</v>
      </c>
      <c r="E43" s="30">
        <f t="shared" si="0"/>
        <v>93354.340000000026</v>
      </c>
    </row>
    <row r="44" spans="1:5" x14ac:dyDescent="0.3">
      <c r="A44" s="23">
        <v>44452</v>
      </c>
      <c r="B44" s="20" t="s">
        <v>70</v>
      </c>
      <c r="C44" s="32">
        <v>185.67</v>
      </c>
      <c r="D44" s="32">
        <v>0</v>
      </c>
      <c r="E44" s="30">
        <f t="shared" si="0"/>
        <v>93168.670000000027</v>
      </c>
    </row>
    <row r="45" spans="1:5" x14ac:dyDescent="0.3">
      <c r="A45" s="23">
        <v>44452</v>
      </c>
      <c r="B45" s="20" t="s">
        <v>72</v>
      </c>
      <c r="C45" s="32">
        <v>334.37</v>
      </c>
      <c r="D45" s="32">
        <v>0</v>
      </c>
      <c r="E45" s="30">
        <f t="shared" si="0"/>
        <v>92834.300000000032</v>
      </c>
    </row>
    <row r="46" spans="1:5" x14ac:dyDescent="0.3">
      <c r="A46" s="23">
        <v>44452</v>
      </c>
      <c r="B46" s="20" t="s">
        <v>51</v>
      </c>
      <c r="C46" s="32">
        <v>7.2</v>
      </c>
      <c r="D46" s="32">
        <v>0</v>
      </c>
      <c r="E46" s="30">
        <f t="shared" si="0"/>
        <v>92827.100000000035</v>
      </c>
    </row>
    <row r="47" spans="1:5" x14ac:dyDescent="0.3">
      <c r="A47" s="23">
        <v>44452</v>
      </c>
      <c r="B47" s="20" t="s">
        <v>52</v>
      </c>
      <c r="C47" s="32">
        <v>0</v>
      </c>
      <c r="D47" s="32">
        <v>7.2</v>
      </c>
      <c r="E47" s="30">
        <f t="shared" si="0"/>
        <v>92834.300000000032</v>
      </c>
    </row>
    <row r="48" spans="1:5" x14ac:dyDescent="0.3">
      <c r="A48" s="23">
        <v>44453</v>
      </c>
      <c r="B48" s="20" t="s">
        <v>73</v>
      </c>
      <c r="C48" s="32">
        <v>622.62</v>
      </c>
      <c r="D48" s="32">
        <v>0</v>
      </c>
      <c r="E48" s="30">
        <f t="shared" si="0"/>
        <v>92211.680000000037</v>
      </c>
    </row>
    <row r="49" spans="1:5" x14ac:dyDescent="0.3">
      <c r="A49" s="23">
        <v>44454</v>
      </c>
      <c r="B49" s="20" t="s">
        <v>74</v>
      </c>
      <c r="C49" s="32">
        <v>56</v>
      </c>
      <c r="D49" s="32">
        <v>0</v>
      </c>
      <c r="E49" s="30">
        <f t="shared" si="0"/>
        <v>92155.680000000037</v>
      </c>
    </row>
    <row r="50" spans="1:5" x14ac:dyDescent="0.3">
      <c r="A50" s="23">
        <v>44454</v>
      </c>
      <c r="B50" s="20" t="s">
        <v>75</v>
      </c>
      <c r="C50" s="32">
        <v>4803.9799999999996</v>
      </c>
      <c r="D50" s="32">
        <v>0</v>
      </c>
      <c r="E50" s="30">
        <f t="shared" si="0"/>
        <v>87351.700000000041</v>
      </c>
    </row>
    <row r="51" spans="1:5" x14ac:dyDescent="0.3">
      <c r="A51" s="23">
        <v>44454</v>
      </c>
      <c r="B51" s="20" t="s">
        <v>76</v>
      </c>
      <c r="C51" s="32">
        <v>148.52000000000001</v>
      </c>
      <c r="D51" s="32">
        <v>0</v>
      </c>
      <c r="E51" s="30">
        <f t="shared" si="0"/>
        <v>87203.180000000037</v>
      </c>
    </row>
    <row r="52" spans="1:5" x14ac:dyDescent="0.3">
      <c r="A52" s="23">
        <v>44454</v>
      </c>
      <c r="B52" s="20" t="s">
        <v>77</v>
      </c>
      <c r="C52" s="32">
        <v>493.69</v>
      </c>
      <c r="D52" s="32">
        <v>0</v>
      </c>
      <c r="E52" s="30">
        <f t="shared" si="0"/>
        <v>86709.490000000034</v>
      </c>
    </row>
    <row r="53" spans="1:5" x14ac:dyDescent="0.3">
      <c r="A53" s="23">
        <v>44455</v>
      </c>
      <c r="B53" s="20" t="s">
        <v>78</v>
      </c>
      <c r="C53" s="32">
        <v>1270.8</v>
      </c>
      <c r="D53" s="32">
        <v>0</v>
      </c>
      <c r="E53" s="30">
        <f t="shared" si="0"/>
        <v>85438.690000000031</v>
      </c>
    </row>
    <row r="54" spans="1:5" x14ac:dyDescent="0.3">
      <c r="A54" s="23">
        <v>44456</v>
      </c>
      <c r="B54" s="20" t="s">
        <v>79</v>
      </c>
      <c r="C54" s="32">
        <v>143.80000000000001</v>
      </c>
      <c r="D54" s="32">
        <v>0</v>
      </c>
      <c r="E54" s="30">
        <f t="shared" si="0"/>
        <v>85294.890000000029</v>
      </c>
    </row>
    <row r="55" spans="1:5" x14ac:dyDescent="0.3">
      <c r="A55" s="23">
        <v>44459</v>
      </c>
      <c r="B55" s="20" t="s">
        <v>80</v>
      </c>
      <c r="C55" s="32">
        <v>139.22999999999999</v>
      </c>
      <c r="D55" s="32">
        <v>0</v>
      </c>
      <c r="E55" s="30">
        <f t="shared" si="0"/>
        <v>85155.660000000033</v>
      </c>
    </row>
    <row r="56" spans="1:5" x14ac:dyDescent="0.3">
      <c r="A56" s="23">
        <v>44459</v>
      </c>
      <c r="B56" s="20" t="s">
        <v>81</v>
      </c>
      <c r="C56" s="32">
        <v>1450</v>
      </c>
      <c r="D56" s="32">
        <v>0</v>
      </c>
      <c r="E56" s="30">
        <f t="shared" si="0"/>
        <v>83705.660000000033</v>
      </c>
    </row>
    <row r="57" spans="1:5" x14ac:dyDescent="0.3">
      <c r="A57" s="23">
        <v>44459</v>
      </c>
      <c r="B57" s="20" t="s">
        <v>82</v>
      </c>
      <c r="C57" s="32">
        <v>3750</v>
      </c>
      <c r="D57" s="32">
        <v>0</v>
      </c>
      <c r="E57" s="30">
        <f t="shared" si="0"/>
        <v>79955.660000000033</v>
      </c>
    </row>
    <row r="58" spans="1:5" x14ac:dyDescent="0.3">
      <c r="A58" s="23">
        <v>44459</v>
      </c>
      <c r="B58" s="20" t="s">
        <v>83</v>
      </c>
      <c r="C58" s="32">
        <v>82.19</v>
      </c>
      <c r="D58" s="32">
        <v>0</v>
      </c>
      <c r="E58" s="30">
        <f t="shared" si="0"/>
        <v>79873.47000000003</v>
      </c>
    </row>
    <row r="59" spans="1:5" x14ac:dyDescent="0.3">
      <c r="A59" s="23">
        <v>44459</v>
      </c>
      <c r="B59" s="20" t="s">
        <v>51</v>
      </c>
      <c r="C59" s="32">
        <v>3.6</v>
      </c>
      <c r="D59" s="32">
        <v>0</v>
      </c>
      <c r="E59" s="30">
        <f t="shared" si="0"/>
        <v>79869.870000000024</v>
      </c>
    </row>
    <row r="60" spans="1:5" x14ac:dyDescent="0.3">
      <c r="A60" s="23">
        <v>44460</v>
      </c>
      <c r="B60" s="20" t="s">
        <v>52</v>
      </c>
      <c r="C60" s="32">
        <v>0</v>
      </c>
      <c r="D60" s="32">
        <v>3.6</v>
      </c>
      <c r="E60" s="30">
        <f t="shared" si="0"/>
        <v>79873.47000000003</v>
      </c>
    </row>
    <row r="61" spans="1:5" x14ac:dyDescent="0.3">
      <c r="A61" s="23">
        <v>44462</v>
      </c>
      <c r="B61" s="20" t="s">
        <v>233</v>
      </c>
      <c r="C61" s="32">
        <v>7285.25</v>
      </c>
      <c r="D61" s="32">
        <v>0</v>
      </c>
      <c r="E61" s="30">
        <f t="shared" si="0"/>
        <v>72588.22000000003</v>
      </c>
    </row>
    <row r="62" spans="1:5" x14ac:dyDescent="0.3">
      <c r="A62" s="23">
        <v>44463</v>
      </c>
      <c r="B62" s="20" t="s">
        <v>84</v>
      </c>
      <c r="C62" s="32">
        <v>76</v>
      </c>
      <c r="D62" s="32">
        <v>0</v>
      </c>
      <c r="E62" s="30">
        <f t="shared" si="0"/>
        <v>72512.22000000003</v>
      </c>
    </row>
    <row r="63" spans="1:5" x14ac:dyDescent="0.3">
      <c r="A63" s="23">
        <v>44466</v>
      </c>
      <c r="B63" s="20" t="s">
        <v>52</v>
      </c>
      <c r="C63" s="32">
        <v>0</v>
      </c>
      <c r="D63" s="32">
        <v>10.45</v>
      </c>
      <c r="E63" s="30">
        <f t="shared" si="0"/>
        <v>72522.670000000027</v>
      </c>
    </row>
    <row r="64" spans="1:5" x14ac:dyDescent="0.3">
      <c r="A64" s="23">
        <v>44466</v>
      </c>
      <c r="B64" s="20" t="s">
        <v>85</v>
      </c>
      <c r="C64" s="32">
        <v>3767.27</v>
      </c>
      <c r="D64" s="32">
        <v>0</v>
      </c>
      <c r="E64" s="30">
        <f t="shared" si="0"/>
        <v>68755.400000000023</v>
      </c>
    </row>
    <row r="65" spans="1:5" x14ac:dyDescent="0.3">
      <c r="A65" s="23">
        <v>44466</v>
      </c>
      <c r="B65" s="20" t="s">
        <v>86</v>
      </c>
      <c r="C65" s="32">
        <v>369.6</v>
      </c>
      <c r="D65" s="32">
        <v>0</v>
      </c>
      <c r="E65" s="30">
        <f t="shared" si="0"/>
        <v>68385.800000000017</v>
      </c>
    </row>
    <row r="66" spans="1:5" x14ac:dyDescent="0.3">
      <c r="A66" s="23">
        <v>44466</v>
      </c>
      <c r="B66" s="7" t="s">
        <v>87</v>
      </c>
      <c r="C66" s="34">
        <v>57192.42</v>
      </c>
      <c r="D66" s="34">
        <v>0</v>
      </c>
      <c r="E66" s="30">
        <f t="shared" si="0"/>
        <v>11193.380000000019</v>
      </c>
    </row>
    <row r="67" spans="1:5" x14ac:dyDescent="0.3">
      <c r="A67" s="23">
        <v>44466</v>
      </c>
      <c r="B67" s="20" t="s">
        <v>51</v>
      </c>
      <c r="C67" s="32">
        <v>10.45</v>
      </c>
      <c r="D67" s="32">
        <v>0</v>
      </c>
      <c r="E67" s="30">
        <f t="shared" si="0"/>
        <v>11182.930000000018</v>
      </c>
    </row>
    <row r="68" spans="1:5" x14ac:dyDescent="0.3">
      <c r="A68" s="23">
        <v>44466</v>
      </c>
      <c r="B68" s="20" t="s">
        <v>51</v>
      </c>
      <c r="C68" s="32">
        <v>49</v>
      </c>
      <c r="D68" s="32">
        <v>0</v>
      </c>
      <c r="E68" s="30">
        <f t="shared" si="0"/>
        <v>11133.930000000018</v>
      </c>
    </row>
    <row r="69" spans="1:5" x14ac:dyDescent="0.3">
      <c r="A69" s="23">
        <v>44467</v>
      </c>
      <c r="B69" s="20" t="s">
        <v>52</v>
      </c>
      <c r="C69" s="32">
        <v>0</v>
      </c>
      <c r="D69" s="32">
        <v>49</v>
      </c>
      <c r="E69" s="30">
        <f t="shared" si="0"/>
        <v>11182.930000000018</v>
      </c>
    </row>
    <row r="70" spans="1:5" x14ac:dyDescent="0.3">
      <c r="A70" s="23">
        <v>44468</v>
      </c>
      <c r="B70" s="20" t="s">
        <v>186</v>
      </c>
      <c r="C70" s="32">
        <v>85.39</v>
      </c>
      <c r="D70" s="32">
        <v>0</v>
      </c>
      <c r="E70" s="30">
        <f t="shared" si="0"/>
        <v>11097.540000000019</v>
      </c>
    </row>
    <row r="71" spans="1:5" x14ac:dyDescent="0.3">
      <c r="A71" s="23">
        <v>44468</v>
      </c>
      <c r="B71" s="20" t="s">
        <v>51</v>
      </c>
      <c r="C71" s="32">
        <v>1.2</v>
      </c>
      <c r="D71" s="32">
        <v>0</v>
      </c>
      <c r="E71" s="30">
        <f t="shared" si="0"/>
        <v>11096.340000000018</v>
      </c>
    </row>
    <row r="72" spans="1:5" x14ac:dyDescent="0.3">
      <c r="A72" s="23">
        <v>44469</v>
      </c>
      <c r="B72" s="20" t="s">
        <v>52</v>
      </c>
      <c r="C72" s="32">
        <v>0</v>
      </c>
      <c r="D72" s="32">
        <v>1.2</v>
      </c>
      <c r="E72" s="30">
        <f t="shared" si="0"/>
        <v>11097.540000000019</v>
      </c>
    </row>
    <row r="73" spans="1:5" x14ac:dyDescent="0.3">
      <c r="A73" s="23">
        <v>44469</v>
      </c>
      <c r="B73" s="20" t="s">
        <v>104</v>
      </c>
      <c r="C73" s="32">
        <v>0</v>
      </c>
      <c r="D73" s="32">
        <v>240.78</v>
      </c>
      <c r="E73" s="30">
        <f t="shared" si="0"/>
        <v>11338.32000000002</v>
      </c>
    </row>
    <row r="74" spans="1:5" x14ac:dyDescent="0.3">
      <c r="A74" s="23"/>
      <c r="B74" s="20" t="s">
        <v>105</v>
      </c>
      <c r="C74" s="32"/>
      <c r="D74" s="32"/>
      <c r="E74" s="30">
        <f t="shared" si="0"/>
        <v>11338.32000000002</v>
      </c>
    </row>
    <row r="75" spans="1:5" ht="15" thickBot="1" x14ac:dyDescent="0.35">
      <c r="B75" s="46"/>
      <c r="C75" s="42"/>
      <c r="D75" s="42"/>
      <c r="E75" s="42"/>
    </row>
    <row r="76" spans="1:5" ht="15" thickBot="1" x14ac:dyDescent="0.35">
      <c r="B76" s="39" t="s">
        <v>88</v>
      </c>
      <c r="C76" s="40">
        <v>44440</v>
      </c>
      <c r="D76" s="41"/>
      <c r="E76" s="42"/>
    </row>
    <row r="77" spans="1:5" x14ac:dyDescent="0.3">
      <c r="B77" s="7" t="s">
        <v>2</v>
      </c>
      <c r="C77" s="34">
        <v>2309.54</v>
      </c>
      <c r="D77" s="38"/>
      <c r="E77" s="42"/>
    </row>
    <row r="78" spans="1:5" x14ac:dyDescent="0.3">
      <c r="B78" s="7" t="s">
        <v>5</v>
      </c>
      <c r="C78" s="34">
        <v>2683.55</v>
      </c>
      <c r="D78" s="38"/>
      <c r="E78" s="42"/>
    </row>
    <row r="79" spans="1:5" x14ac:dyDescent="0.3">
      <c r="B79" s="7" t="s">
        <v>24</v>
      </c>
      <c r="C79" s="34">
        <v>2338.1</v>
      </c>
      <c r="D79" s="38"/>
      <c r="E79" s="42"/>
    </row>
    <row r="80" spans="1:5" x14ac:dyDescent="0.3">
      <c r="B80" s="7" t="s">
        <v>6</v>
      </c>
      <c r="C80" s="34">
        <v>1768.08</v>
      </c>
      <c r="D80" s="38"/>
      <c r="E80" s="42"/>
    </row>
    <row r="81" spans="2:5" x14ac:dyDescent="0.3">
      <c r="B81" s="7" t="s">
        <v>89</v>
      </c>
      <c r="C81" s="34">
        <v>3255.18</v>
      </c>
      <c r="D81" s="38"/>
      <c r="E81" s="42"/>
    </row>
    <row r="82" spans="2:5" x14ac:dyDescent="0.3">
      <c r="B82" s="7" t="s">
        <v>90</v>
      </c>
      <c r="C82" s="32">
        <v>2355.33</v>
      </c>
      <c r="D82" s="38"/>
      <c r="E82" s="42"/>
    </row>
    <row r="83" spans="2:5" x14ac:dyDescent="0.3">
      <c r="B83" s="7" t="s">
        <v>25</v>
      </c>
      <c r="C83" s="34">
        <v>2091.85</v>
      </c>
      <c r="D83" s="38"/>
      <c r="E83" s="42"/>
    </row>
    <row r="84" spans="2:5" x14ac:dyDescent="0.3">
      <c r="B84" s="7" t="s">
        <v>7</v>
      </c>
      <c r="C84" s="34">
        <v>1802.62</v>
      </c>
      <c r="D84" s="38"/>
      <c r="E84" s="42"/>
    </row>
    <row r="85" spans="2:5" x14ac:dyDescent="0.3">
      <c r="B85" s="7" t="s">
        <v>8</v>
      </c>
      <c r="C85" s="34">
        <v>2636.76</v>
      </c>
      <c r="D85" s="38"/>
      <c r="E85" s="42"/>
    </row>
    <row r="86" spans="2:5" x14ac:dyDescent="0.3">
      <c r="B86" s="7" t="s">
        <v>91</v>
      </c>
      <c r="C86" s="34">
        <v>2027.58</v>
      </c>
      <c r="D86" s="38"/>
      <c r="E86" s="42"/>
    </row>
    <row r="87" spans="2:5" x14ac:dyDescent="0.3">
      <c r="B87" s="7" t="s">
        <v>14</v>
      </c>
      <c r="C87" s="34">
        <v>4488.6099999999997</v>
      </c>
      <c r="D87" s="38"/>
      <c r="E87" s="42"/>
    </row>
    <row r="88" spans="2:5" x14ac:dyDescent="0.3">
      <c r="B88" s="7" t="s">
        <v>3</v>
      </c>
      <c r="C88" s="34">
        <v>2027.07</v>
      </c>
      <c r="D88" s="38"/>
      <c r="E88" s="42"/>
    </row>
    <row r="89" spans="2:5" x14ac:dyDescent="0.3">
      <c r="B89" s="7" t="s">
        <v>23</v>
      </c>
      <c r="C89" s="34">
        <v>1103.81</v>
      </c>
      <c r="D89" s="38"/>
      <c r="E89" s="42"/>
    </row>
    <row r="90" spans="2:5" x14ac:dyDescent="0.3">
      <c r="B90" s="7" t="s">
        <v>20</v>
      </c>
      <c r="C90" s="34">
        <v>2469.08</v>
      </c>
      <c r="D90" s="38"/>
      <c r="E90" s="42"/>
    </row>
    <row r="91" spans="2:5" x14ac:dyDescent="0.3">
      <c r="B91" s="7" t="s">
        <v>92</v>
      </c>
      <c r="C91" s="34">
        <v>2267.56</v>
      </c>
      <c r="D91" s="38"/>
      <c r="E91" s="42"/>
    </row>
    <row r="92" spans="2:5" x14ac:dyDescent="0.3">
      <c r="B92" s="7" t="s">
        <v>4</v>
      </c>
      <c r="C92" s="34">
        <v>2370.73</v>
      </c>
      <c r="D92" s="38"/>
      <c r="E92" s="42"/>
    </row>
    <row r="93" spans="2:5" x14ac:dyDescent="0.3">
      <c r="B93" s="7" t="s">
        <v>93</v>
      </c>
      <c r="C93" s="32">
        <v>3392.04</v>
      </c>
      <c r="D93" s="38"/>
      <c r="E93" s="42"/>
    </row>
    <row r="94" spans="2:5" x14ac:dyDescent="0.3">
      <c r="B94" s="7" t="s">
        <v>21</v>
      </c>
      <c r="C94" s="34">
        <v>1387.26</v>
      </c>
      <c r="D94" s="38"/>
      <c r="E94" s="42"/>
    </row>
    <row r="95" spans="2:5" x14ac:dyDescent="0.3">
      <c r="B95" s="7" t="s">
        <v>10</v>
      </c>
      <c r="C95" s="34">
        <v>2331.0700000000002</v>
      </c>
      <c r="D95" s="38"/>
      <c r="E95" s="42"/>
    </row>
    <row r="96" spans="2:5" x14ac:dyDescent="0.3">
      <c r="B96" s="43" t="s">
        <v>11</v>
      </c>
      <c r="C96" s="34">
        <v>1489.61</v>
      </c>
      <c r="D96" s="38"/>
      <c r="E96" s="42"/>
    </row>
    <row r="97" spans="1:5" x14ac:dyDescent="0.3">
      <c r="B97" s="43" t="s">
        <v>12</v>
      </c>
      <c r="C97" s="34">
        <v>2007.11</v>
      </c>
      <c r="D97" s="38"/>
      <c r="E97" s="42"/>
    </row>
    <row r="98" spans="1:5" x14ac:dyDescent="0.3">
      <c r="B98" s="43" t="s">
        <v>17</v>
      </c>
      <c r="C98" s="34">
        <v>1819.85</v>
      </c>
      <c r="D98" s="38"/>
      <c r="E98" s="42"/>
    </row>
    <row r="99" spans="1:5" x14ac:dyDescent="0.3">
      <c r="B99" s="43" t="s">
        <v>13</v>
      </c>
      <c r="C99" s="34">
        <v>2331.3200000000002</v>
      </c>
      <c r="D99" s="38"/>
      <c r="E99" s="42"/>
    </row>
    <row r="100" spans="1:5" x14ac:dyDescent="0.3">
      <c r="B100" s="43" t="s">
        <v>19</v>
      </c>
      <c r="C100" s="34">
        <v>2294.7399999999998</v>
      </c>
      <c r="D100" s="38"/>
      <c r="E100" s="42"/>
    </row>
    <row r="101" spans="1:5" ht="15" thickBot="1" x14ac:dyDescent="0.35">
      <c r="B101" s="43" t="s">
        <v>94</v>
      </c>
      <c r="C101" s="34">
        <v>2143.9699999999998</v>
      </c>
      <c r="D101" s="38"/>
      <c r="E101" s="42"/>
    </row>
    <row r="102" spans="1:5" ht="15" thickBot="1" x14ac:dyDescent="0.35">
      <c r="B102" s="44" t="s">
        <v>95</v>
      </c>
      <c r="C102" s="45">
        <f>SUM(C77:C101)</f>
        <v>57192.420000000006</v>
      </c>
      <c r="D102" s="41"/>
      <c r="E102" s="42"/>
    </row>
    <row r="103" spans="1:5" x14ac:dyDescent="0.3">
      <c r="B103" s="46"/>
      <c r="C103" s="42"/>
      <c r="D103" s="42"/>
      <c r="E103" s="42"/>
    </row>
    <row r="104" spans="1:5" s="49" customFormat="1" x14ac:dyDescent="0.3">
      <c r="A104" s="35"/>
      <c r="B104" s="46"/>
      <c r="C104" s="42"/>
      <c r="D104" s="42"/>
      <c r="E104" s="42"/>
    </row>
    <row r="105" spans="1:5" s="49" customFormat="1" x14ac:dyDescent="0.3">
      <c r="A105" s="47" t="s">
        <v>102</v>
      </c>
      <c r="B105" s="48"/>
      <c r="C105" s="48"/>
      <c r="D105" s="35"/>
      <c r="E105" s="21"/>
    </row>
    <row r="106" spans="1:5" s="49" customFormat="1" x14ac:dyDescent="0.3">
      <c r="A106" s="47"/>
      <c r="B106" s="48"/>
      <c r="C106" s="48"/>
      <c r="D106" s="35"/>
      <c r="E106" s="21"/>
    </row>
    <row r="107" spans="1:5" s="49" customFormat="1" x14ac:dyDescent="0.3">
      <c r="A107" s="47"/>
      <c r="B107" s="48"/>
      <c r="C107" s="48"/>
      <c r="D107" s="35"/>
      <c r="E107" s="21"/>
    </row>
    <row r="108" spans="1:5" s="49" customFormat="1" x14ac:dyDescent="0.3">
      <c r="A108" s="47"/>
      <c r="B108" s="48"/>
      <c r="C108" s="48"/>
      <c r="D108" s="35"/>
      <c r="E108" s="21"/>
    </row>
    <row r="109" spans="1:5" s="49" customFormat="1" x14ac:dyDescent="0.3">
      <c r="A109" s="47"/>
      <c r="B109" s="50" t="s">
        <v>96</v>
      </c>
      <c r="C109" s="51" t="s">
        <v>97</v>
      </c>
      <c r="D109" s="35"/>
      <c r="E109" s="21"/>
    </row>
    <row r="110" spans="1:5" s="49" customFormat="1" x14ac:dyDescent="0.3">
      <c r="A110" s="47"/>
      <c r="B110" s="52" t="s">
        <v>98</v>
      </c>
      <c r="C110" s="53" t="s">
        <v>99</v>
      </c>
      <c r="D110" s="35"/>
      <c r="E110" s="21"/>
    </row>
    <row r="111" spans="1:5" x14ac:dyDescent="0.3">
      <c r="A111" s="54"/>
      <c r="B111" s="52" t="s">
        <v>100</v>
      </c>
      <c r="C111" s="53" t="s">
        <v>101</v>
      </c>
      <c r="D111" s="35"/>
      <c r="E111" s="21"/>
    </row>
    <row r="112" spans="1:5" x14ac:dyDescent="0.3">
      <c r="A112" s="28"/>
      <c r="B112" s="26"/>
      <c r="C112" s="24"/>
      <c r="D112" s="24"/>
      <c r="E112" s="21"/>
    </row>
    <row r="113" spans="1:5" x14ac:dyDescent="0.3">
      <c r="A113" s="28"/>
      <c r="B113" s="26"/>
      <c r="C113" s="24"/>
      <c r="D113" s="24"/>
      <c r="E113" s="21"/>
    </row>
    <row r="114" spans="1:5" x14ac:dyDescent="0.3">
      <c r="A114" s="28"/>
      <c r="B114" s="26"/>
      <c r="C114" s="24"/>
      <c r="D114" s="24"/>
      <c r="E114" s="21"/>
    </row>
    <row r="115" spans="1:5" x14ac:dyDescent="0.3">
      <c r="A115" s="28"/>
      <c r="B115" s="26"/>
      <c r="C115" s="24"/>
      <c r="D115" s="24"/>
      <c r="E115" s="21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opLeftCell="A67" workbookViewId="0">
      <selection activeCell="C82" sqref="C82"/>
    </sheetView>
  </sheetViews>
  <sheetFormatPr defaultRowHeight="14.4" x14ac:dyDescent="0.3"/>
  <cols>
    <col min="1" max="1" width="10.6640625" style="35" bestFit="1" customWidth="1"/>
    <col min="2" max="2" width="11" style="18" customWidth="1"/>
    <col min="3" max="3" width="47.6640625" style="35" customWidth="1"/>
    <col min="4" max="4" width="38.44140625" style="35" customWidth="1"/>
    <col min="5" max="5" width="11.33203125" style="37" customWidth="1"/>
    <col min="6" max="6" width="11" style="37" customWidth="1"/>
    <col min="7" max="16384" width="8.88671875" style="35"/>
  </cols>
  <sheetData>
    <row r="1" spans="1:6" x14ac:dyDescent="0.3">
      <c r="B1" s="66"/>
      <c r="C1" s="159" t="s">
        <v>209</v>
      </c>
      <c r="D1" s="159"/>
    </row>
    <row r="2" spans="1:6" x14ac:dyDescent="0.3">
      <c r="B2" s="66"/>
      <c r="C2" s="160" t="s">
        <v>217</v>
      </c>
      <c r="D2" s="160"/>
    </row>
    <row r="3" spans="1:6" x14ac:dyDescent="0.3">
      <c r="B3" s="66"/>
      <c r="C3" s="161" t="s">
        <v>210</v>
      </c>
      <c r="D3" s="161"/>
    </row>
    <row r="4" spans="1:6" ht="26.4" x14ac:dyDescent="0.3">
      <c r="A4" s="67" t="s">
        <v>211</v>
      </c>
      <c r="B4" s="68" t="s">
        <v>212</v>
      </c>
      <c r="C4" s="69" t="s">
        <v>213</v>
      </c>
      <c r="D4" s="70" t="s">
        <v>214</v>
      </c>
      <c r="E4" s="71" t="s">
        <v>215</v>
      </c>
      <c r="F4" s="71" t="s">
        <v>216</v>
      </c>
    </row>
    <row r="5" spans="1:6" x14ac:dyDescent="0.3">
      <c r="A5" s="72">
        <v>44440</v>
      </c>
      <c r="B5" s="73">
        <v>496308</v>
      </c>
      <c r="C5" s="20" t="s">
        <v>204</v>
      </c>
      <c r="D5" s="20" t="s">
        <v>222</v>
      </c>
      <c r="E5" s="32">
        <v>1104.56</v>
      </c>
      <c r="F5" s="32">
        <v>1104.56</v>
      </c>
    </row>
    <row r="6" spans="1:6" x14ac:dyDescent="0.3">
      <c r="A6" s="72">
        <v>44440</v>
      </c>
      <c r="B6" s="73">
        <v>496311</v>
      </c>
      <c r="C6" s="20" t="s">
        <v>204</v>
      </c>
      <c r="D6" s="20" t="s">
        <v>222</v>
      </c>
      <c r="E6" s="32">
        <v>67.64</v>
      </c>
      <c r="F6" s="32">
        <v>67.64</v>
      </c>
    </row>
    <row r="7" spans="1:6" x14ac:dyDescent="0.3">
      <c r="A7" s="72">
        <v>44440</v>
      </c>
      <c r="B7" s="73">
        <v>9055</v>
      </c>
      <c r="C7" s="20" t="s">
        <v>205</v>
      </c>
      <c r="D7" s="20" t="s">
        <v>165</v>
      </c>
      <c r="E7" s="32">
        <v>148.69</v>
      </c>
      <c r="F7" s="32">
        <v>148.69</v>
      </c>
    </row>
    <row r="8" spans="1:6" x14ac:dyDescent="0.3">
      <c r="A8" s="72">
        <v>44440</v>
      </c>
      <c r="B8" s="73">
        <v>37370</v>
      </c>
      <c r="C8" s="20" t="s">
        <v>203</v>
      </c>
      <c r="D8" s="20" t="s">
        <v>226</v>
      </c>
      <c r="E8" s="32">
        <v>517.08000000000004</v>
      </c>
      <c r="F8" s="32">
        <v>517.08000000000004</v>
      </c>
    </row>
    <row r="9" spans="1:6" x14ac:dyDescent="0.3">
      <c r="A9" s="72">
        <v>44440</v>
      </c>
      <c r="B9" s="73">
        <v>229</v>
      </c>
      <c r="C9" s="20" t="s">
        <v>193</v>
      </c>
      <c r="D9" s="20" t="s">
        <v>226</v>
      </c>
      <c r="E9" s="32">
        <v>622.62</v>
      </c>
      <c r="F9" s="32">
        <v>622.62</v>
      </c>
    </row>
    <row r="10" spans="1:6" x14ac:dyDescent="0.3">
      <c r="A10" s="72">
        <v>44441</v>
      </c>
      <c r="B10" s="73">
        <v>879335</v>
      </c>
      <c r="C10" s="20" t="s">
        <v>194</v>
      </c>
      <c r="D10" s="20" t="s">
        <v>220</v>
      </c>
      <c r="E10" s="32">
        <v>85.75</v>
      </c>
      <c r="F10" s="32">
        <v>85.75</v>
      </c>
    </row>
    <row r="11" spans="1:6" x14ac:dyDescent="0.3">
      <c r="A11" s="72">
        <v>44441</v>
      </c>
      <c r="B11" s="73">
        <v>879334</v>
      </c>
      <c r="C11" s="20" t="s">
        <v>194</v>
      </c>
      <c r="D11" s="20" t="s">
        <v>220</v>
      </c>
      <c r="E11" s="32">
        <v>794.48</v>
      </c>
      <c r="F11" s="32">
        <v>794.48</v>
      </c>
    </row>
    <row r="12" spans="1:6" x14ac:dyDescent="0.3">
      <c r="A12" s="72">
        <v>44441</v>
      </c>
      <c r="B12" s="73">
        <v>935250</v>
      </c>
      <c r="C12" s="20" t="s">
        <v>194</v>
      </c>
      <c r="D12" s="20" t="s">
        <v>220</v>
      </c>
      <c r="E12" s="32">
        <v>383.18</v>
      </c>
      <c r="F12" s="32">
        <v>383.18</v>
      </c>
    </row>
    <row r="13" spans="1:6" x14ac:dyDescent="0.3">
      <c r="A13" s="72">
        <v>44441</v>
      </c>
      <c r="B13" s="73">
        <v>922135</v>
      </c>
      <c r="C13" s="20" t="s">
        <v>194</v>
      </c>
      <c r="D13" s="20" t="s">
        <v>220</v>
      </c>
      <c r="E13" s="32">
        <v>334.37</v>
      </c>
      <c r="F13" s="32">
        <v>334.37</v>
      </c>
    </row>
    <row r="14" spans="1:6" x14ac:dyDescent="0.3">
      <c r="A14" s="72">
        <v>44441</v>
      </c>
      <c r="B14" s="73">
        <v>935251</v>
      </c>
      <c r="C14" s="20" t="s">
        <v>194</v>
      </c>
      <c r="D14" s="20" t="s">
        <v>220</v>
      </c>
      <c r="E14" s="32">
        <v>1588.64</v>
      </c>
      <c r="F14" s="32">
        <v>1588.64</v>
      </c>
    </row>
    <row r="15" spans="1:6" x14ac:dyDescent="0.3">
      <c r="A15" s="72">
        <v>44441</v>
      </c>
      <c r="B15" s="73">
        <v>879333</v>
      </c>
      <c r="C15" s="20" t="s">
        <v>194</v>
      </c>
      <c r="D15" s="20" t="s">
        <v>220</v>
      </c>
      <c r="E15" s="32">
        <v>185.67</v>
      </c>
      <c r="F15" s="32">
        <v>185.67</v>
      </c>
    </row>
    <row r="16" spans="1:6" x14ac:dyDescent="0.3">
      <c r="A16" s="72">
        <v>44441</v>
      </c>
      <c r="B16" s="73">
        <v>10443</v>
      </c>
      <c r="C16" s="20" t="s">
        <v>206</v>
      </c>
      <c r="D16" s="20" t="s">
        <v>223</v>
      </c>
      <c r="E16" s="32">
        <v>1270.8</v>
      </c>
      <c r="F16" s="32">
        <v>1270.8</v>
      </c>
    </row>
    <row r="17" spans="1:6" x14ac:dyDescent="0.3">
      <c r="A17" s="72">
        <v>44441</v>
      </c>
      <c r="B17" s="73">
        <v>605146</v>
      </c>
      <c r="C17" s="20" t="s">
        <v>191</v>
      </c>
      <c r="D17" s="43" t="s">
        <v>218</v>
      </c>
      <c r="E17" s="32">
        <v>56</v>
      </c>
      <c r="F17" s="32">
        <v>56</v>
      </c>
    </row>
    <row r="18" spans="1:6" x14ac:dyDescent="0.3">
      <c r="A18" s="72">
        <v>44441</v>
      </c>
      <c r="B18" s="73">
        <v>7018</v>
      </c>
      <c r="C18" s="20" t="s">
        <v>192</v>
      </c>
      <c r="D18" s="20" t="s">
        <v>219</v>
      </c>
      <c r="E18" s="32">
        <v>4803.9799999999996</v>
      </c>
      <c r="F18" s="32">
        <v>4803.9799999999996</v>
      </c>
    </row>
    <row r="19" spans="1:6" x14ac:dyDescent="0.3">
      <c r="A19" s="72">
        <v>44442</v>
      </c>
      <c r="B19" s="73">
        <v>5928</v>
      </c>
      <c r="C19" s="20" t="s">
        <v>195</v>
      </c>
      <c r="D19" s="43" t="s">
        <v>218</v>
      </c>
      <c r="E19" s="32">
        <v>106.5</v>
      </c>
      <c r="F19" s="32">
        <v>106.5</v>
      </c>
    </row>
    <row r="20" spans="1:6" x14ac:dyDescent="0.3">
      <c r="A20" s="72">
        <v>44448</v>
      </c>
      <c r="B20" s="73">
        <v>697557</v>
      </c>
      <c r="C20" s="20" t="s">
        <v>0</v>
      </c>
      <c r="D20" s="20" t="s">
        <v>220</v>
      </c>
      <c r="E20" s="32">
        <v>89.91</v>
      </c>
      <c r="F20" s="32">
        <v>82.19</v>
      </c>
    </row>
    <row r="21" spans="1:6" x14ac:dyDescent="0.3">
      <c r="A21" s="72">
        <v>44448</v>
      </c>
      <c r="B21" s="73">
        <v>62741891</v>
      </c>
      <c r="C21" s="20" t="s">
        <v>202</v>
      </c>
      <c r="D21" s="20" t="s">
        <v>221</v>
      </c>
      <c r="E21" s="32">
        <v>148.52000000000001</v>
      </c>
      <c r="F21" s="32">
        <v>148.52000000000001</v>
      </c>
    </row>
    <row r="22" spans="1:6" x14ac:dyDescent="0.3">
      <c r="A22" s="72">
        <v>44448</v>
      </c>
      <c r="B22" s="73">
        <v>1054927</v>
      </c>
      <c r="C22" s="20" t="s">
        <v>197</v>
      </c>
      <c r="D22" s="20" t="s">
        <v>221</v>
      </c>
      <c r="E22" s="32">
        <v>493.69</v>
      </c>
      <c r="F22" s="32">
        <v>493.69</v>
      </c>
    </row>
    <row r="23" spans="1:6" x14ac:dyDescent="0.3">
      <c r="A23" s="72">
        <v>44449</v>
      </c>
      <c r="B23" s="73">
        <v>69400</v>
      </c>
      <c r="C23" s="20" t="s">
        <v>198</v>
      </c>
      <c r="D23" s="20" t="s">
        <v>221</v>
      </c>
      <c r="E23" s="32">
        <v>369.6</v>
      </c>
      <c r="F23" s="32">
        <v>369.6</v>
      </c>
    </row>
    <row r="24" spans="1:6" x14ac:dyDescent="0.3">
      <c r="A24" s="72">
        <v>44449</v>
      </c>
      <c r="B24" s="73">
        <v>10465</v>
      </c>
      <c r="C24" s="20" t="s">
        <v>206</v>
      </c>
      <c r="D24" s="20" t="s">
        <v>223</v>
      </c>
      <c r="E24" s="32">
        <v>143.80000000000001</v>
      </c>
      <c r="F24" s="32">
        <v>143.80000000000001</v>
      </c>
    </row>
    <row r="25" spans="1:6" x14ac:dyDescent="0.3">
      <c r="A25" s="72">
        <v>44449</v>
      </c>
      <c r="B25" s="73">
        <v>22763</v>
      </c>
      <c r="C25" s="20" t="s">
        <v>196</v>
      </c>
      <c r="D25" s="43" t="s">
        <v>218</v>
      </c>
      <c r="E25" s="32">
        <v>139.22999999999999</v>
      </c>
      <c r="F25" s="32">
        <v>139.22999999999999</v>
      </c>
    </row>
    <row r="26" spans="1:6" x14ac:dyDescent="0.3">
      <c r="A26" s="72">
        <v>44456</v>
      </c>
      <c r="B26" s="73">
        <v>166</v>
      </c>
      <c r="C26" s="20" t="s">
        <v>207</v>
      </c>
      <c r="D26" s="20" t="s">
        <v>165</v>
      </c>
      <c r="E26" s="32">
        <v>76</v>
      </c>
      <c r="F26" s="32">
        <v>76</v>
      </c>
    </row>
    <row r="27" spans="1:6" x14ac:dyDescent="0.3">
      <c r="A27" s="72">
        <v>44459</v>
      </c>
      <c r="B27" s="73">
        <v>1982</v>
      </c>
      <c r="C27" s="20" t="s">
        <v>187</v>
      </c>
      <c r="D27" s="20" t="s">
        <v>165</v>
      </c>
      <c r="E27" s="32">
        <v>1280</v>
      </c>
      <c r="F27" s="32">
        <v>1280</v>
      </c>
    </row>
    <row r="28" spans="1:6" x14ac:dyDescent="0.3">
      <c r="A28" s="72">
        <v>44461</v>
      </c>
      <c r="B28" s="73">
        <v>4502</v>
      </c>
      <c r="C28" s="20" t="s">
        <v>188</v>
      </c>
      <c r="D28" s="20" t="s">
        <v>224</v>
      </c>
      <c r="E28" s="32">
        <v>1987.04</v>
      </c>
      <c r="F28" s="32">
        <v>1987.04</v>
      </c>
    </row>
    <row r="29" spans="1:6" x14ac:dyDescent="0.3">
      <c r="A29" s="72">
        <v>44461</v>
      </c>
      <c r="B29" s="73">
        <v>22502</v>
      </c>
      <c r="C29" s="20" t="s">
        <v>208</v>
      </c>
      <c r="D29" s="20" t="s">
        <v>224</v>
      </c>
      <c r="E29" s="32">
        <v>3767.27</v>
      </c>
      <c r="F29" s="32">
        <v>3767.27</v>
      </c>
    </row>
    <row r="30" spans="1:6" x14ac:dyDescent="0.3">
      <c r="A30" s="72">
        <v>44466</v>
      </c>
      <c r="B30" s="73">
        <v>3193</v>
      </c>
      <c r="C30" s="20" t="s">
        <v>189</v>
      </c>
      <c r="D30" s="20" t="s">
        <v>226</v>
      </c>
      <c r="E30" s="32">
        <v>590.73</v>
      </c>
      <c r="F30" s="32">
        <v>590.73</v>
      </c>
    </row>
    <row r="31" spans="1:6" x14ac:dyDescent="0.3">
      <c r="A31" s="72">
        <v>44467</v>
      </c>
      <c r="B31" s="73"/>
      <c r="C31" s="20" t="s">
        <v>201</v>
      </c>
      <c r="D31" s="20" t="s">
        <v>221</v>
      </c>
      <c r="E31" s="32">
        <v>6667.89</v>
      </c>
      <c r="F31" s="32">
        <v>6667.89</v>
      </c>
    </row>
    <row r="32" spans="1:6" x14ac:dyDescent="0.3">
      <c r="A32" s="72">
        <v>44468</v>
      </c>
      <c r="B32" s="73">
        <v>511739</v>
      </c>
      <c r="C32" s="20" t="s">
        <v>204</v>
      </c>
      <c r="D32" s="20" t="s">
        <v>222</v>
      </c>
      <c r="E32" s="32">
        <v>85.39</v>
      </c>
      <c r="F32" s="32">
        <v>85.39</v>
      </c>
    </row>
    <row r="33" spans="1:6" x14ac:dyDescent="0.3">
      <c r="A33" s="72">
        <v>44468</v>
      </c>
      <c r="B33" s="73">
        <v>978</v>
      </c>
      <c r="C33" s="20" t="s">
        <v>190</v>
      </c>
      <c r="D33" s="43" t="s">
        <v>218</v>
      </c>
      <c r="E33" s="32">
        <v>805</v>
      </c>
      <c r="F33" s="32">
        <v>805</v>
      </c>
    </row>
    <row r="34" spans="1:6" x14ac:dyDescent="0.3">
      <c r="A34" s="72">
        <v>44469</v>
      </c>
      <c r="B34" s="87">
        <v>542556</v>
      </c>
      <c r="C34" s="20" t="s">
        <v>200</v>
      </c>
      <c r="D34" s="20" t="s">
        <v>221</v>
      </c>
      <c r="E34" s="32">
        <v>7285.25</v>
      </c>
      <c r="F34" s="32">
        <v>7285.25</v>
      </c>
    </row>
    <row r="35" spans="1:6" x14ac:dyDescent="0.3">
      <c r="A35" s="72">
        <v>44453</v>
      </c>
      <c r="B35" s="73">
        <v>909</v>
      </c>
      <c r="C35" s="20" t="s">
        <v>15</v>
      </c>
      <c r="D35" s="20" t="s">
        <v>225</v>
      </c>
      <c r="E35" s="32">
        <v>1450</v>
      </c>
      <c r="F35" s="32">
        <v>1450</v>
      </c>
    </row>
    <row r="36" spans="1:6" x14ac:dyDescent="0.3">
      <c r="A36" s="72">
        <v>44455</v>
      </c>
      <c r="B36" s="73">
        <v>1328</v>
      </c>
      <c r="C36" s="20" t="s">
        <v>199</v>
      </c>
      <c r="D36" s="20" t="s">
        <v>225</v>
      </c>
      <c r="E36" s="32">
        <v>3750</v>
      </c>
      <c r="F36" s="32">
        <v>3750</v>
      </c>
    </row>
    <row r="37" spans="1:6" x14ac:dyDescent="0.3">
      <c r="A37" s="72">
        <v>44469</v>
      </c>
      <c r="B37" s="73"/>
      <c r="C37" s="7" t="s">
        <v>2</v>
      </c>
      <c r="D37" s="20" t="s">
        <v>221</v>
      </c>
      <c r="E37" s="32">
        <v>2309.54</v>
      </c>
      <c r="F37" s="32">
        <v>2309.54</v>
      </c>
    </row>
    <row r="38" spans="1:6" x14ac:dyDescent="0.3">
      <c r="A38" s="72">
        <v>44469</v>
      </c>
      <c r="B38" s="73"/>
      <c r="C38" s="7" t="s">
        <v>5</v>
      </c>
      <c r="D38" s="20" t="s">
        <v>221</v>
      </c>
      <c r="E38" s="32">
        <v>2683.55</v>
      </c>
      <c r="F38" s="32">
        <v>2683.55</v>
      </c>
    </row>
    <row r="39" spans="1:6" x14ac:dyDescent="0.3">
      <c r="A39" s="72">
        <v>44469</v>
      </c>
      <c r="B39" s="73"/>
      <c r="C39" s="7" t="s">
        <v>22</v>
      </c>
      <c r="D39" s="20" t="s">
        <v>221</v>
      </c>
      <c r="E39" s="32">
        <v>3720.51</v>
      </c>
      <c r="F39" s="32">
        <v>3720.51</v>
      </c>
    </row>
    <row r="40" spans="1:6" x14ac:dyDescent="0.3">
      <c r="A40" s="72">
        <v>44469</v>
      </c>
      <c r="B40" s="73"/>
      <c r="C40" s="7" t="s">
        <v>24</v>
      </c>
      <c r="D40" s="20" t="s">
        <v>221</v>
      </c>
      <c r="E40" s="32">
        <v>2338.1</v>
      </c>
      <c r="F40" s="32">
        <v>2338.1</v>
      </c>
    </row>
    <row r="41" spans="1:6" x14ac:dyDescent="0.3">
      <c r="A41" s="72">
        <v>44469</v>
      </c>
      <c r="B41" s="73"/>
      <c r="C41" s="7" t="s">
        <v>6</v>
      </c>
      <c r="D41" s="20" t="s">
        <v>221</v>
      </c>
      <c r="E41" s="32">
        <v>1768.08</v>
      </c>
      <c r="F41" s="32">
        <v>1768.08</v>
      </c>
    </row>
    <row r="42" spans="1:6" x14ac:dyDescent="0.3">
      <c r="A42" s="72">
        <v>44469</v>
      </c>
      <c r="B42" s="73"/>
      <c r="C42" s="7" t="s">
        <v>89</v>
      </c>
      <c r="D42" s="20" t="s">
        <v>221</v>
      </c>
      <c r="E42" s="32">
        <v>3255.18</v>
      </c>
      <c r="F42" s="32">
        <v>3255.18</v>
      </c>
    </row>
    <row r="43" spans="1:6" x14ac:dyDescent="0.3">
      <c r="A43" s="72">
        <v>44469</v>
      </c>
      <c r="B43" s="73"/>
      <c r="C43" s="7" t="s">
        <v>18</v>
      </c>
      <c r="D43" s="20" t="s">
        <v>221</v>
      </c>
      <c r="E43" s="32">
        <v>4161.4799999999996</v>
      </c>
      <c r="F43" s="32">
        <v>4161.4799999999996</v>
      </c>
    </row>
    <row r="44" spans="1:6" x14ac:dyDescent="0.3">
      <c r="A44" s="72">
        <v>44469</v>
      </c>
      <c r="B44" s="73"/>
      <c r="C44" s="7" t="s">
        <v>103</v>
      </c>
      <c r="D44" s="20" t="s">
        <v>221</v>
      </c>
      <c r="E44" s="32">
        <v>4577.43</v>
      </c>
      <c r="F44" s="32">
        <v>4577.43</v>
      </c>
    </row>
    <row r="45" spans="1:6" x14ac:dyDescent="0.3">
      <c r="A45" s="72">
        <v>44469</v>
      </c>
      <c r="B45" s="73"/>
      <c r="C45" s="7" t="s">
        <v>90</v>
      </c>
      <c r="D45" s="20" t="s">
        <v>221</v>
      </c>
      <c r="E45" s="32">
        <v>2355.33</v>
      </c>
      <c r="F45" s="32">
        <v>2355.33</v>
      </c>
    </row>
    <row r="46" spans="1:6" x14ac:dyDescent="0.3">
      <c r="A46" s="72">
        <v>44469</v>
      </c>
      <c r="B46" s="73"/>
      <c r="C46" s="7" t="s">
        <v>25</v>
      </c>
      <c r="D46" s="20" t="s">
        <v>221</v>
      </c>
      <c r="E46" s="32">
        <v>2091.85</v>
      </c>
      <c r="F46" s="32">
        <v>2091.85</v>
      </c>
    </row>
    <row r="47" spans="1:6" x14ac:dyDescent="0.3">
      <c r="A47" s="72">
        <v>44469</v>
      </c>
      <c r="B47" s="73"/>
      <c r="C47" s="7" t="s">
        <v>7</v>
      </c>
      <c r="D47" s="20" t="s">
        <v>221</v>
      </c>
      <c r="E47" s="32">
        <v>1802.62</v>
      </c>
      <c r="F47" s="32">
        <v>1802.62</v>
      </c>
    </row>
    <row r="48" spans="1:6" x14ac:dyDescent="0.3">
      <c r="A48" s="72">
        <v>44469</v>
      </c>
      <c r="B48" s="73"/>
      <c r="C48" s="7" t="s">
        <v>8</v>
      </c>
      <c r="D48" s="20" t="s">
        <v>221</v>
      </c>
      <c r="E48" s="32">
        <v>2636.76</v>
      </c>
      <c r="F48" s="32">
        <v>2636.76</v>
      </c>
    </row>
    <row r="49" spans="1:6" x14ac:dyDescent="0.3">
      <c r="A49" s="72">
        <v>44469</v>
      </c>
      <c r="B49" s="73"/>
      <c r="C49" s="7" t="s">
        <v>91</v>
      </c>
      <c r="D49" s="20" t="s">
        <v>221</v>
      </c>
      <c r="E49" s="32">
        <v>2027.58</v>
      </c>
      <c r="F49" s="32">
        <v>2027.58</v>
      </c>
    </row>
    <row r="50" spans="1:6" x14ac:dyDescent="0.3">
      <c r="A50" s="72">
        <v>44469</v>
      </c>
      <c r="B50" s="73"/>
      <c r="C50" s="7" t="s">
        <v>14</v>
      </c>
      <c r="D50" s="20" t="s">
        <v>221</v>
      </c>
      <c r="E50" s="32">
        <v>4488.6099999999997</v>
      </c>
      <c r="F50" s="32">
        <v>4488.6099999999997</v>
      </c>
    </row>
    <row r="51" spans="1:6" x14ac:dyDescent="0.3">
      <c r="A51" s="72">
        <v>44469</v>
      </c>
      <c r="B51" s="73"/>
      <c r="C51" s="7" t="s">
        <v>3</v>
      </c>
      <c r="D51" s="20" t="s">
        <v>221</v>
      </c>
      <c r="E51" s="32">
        <v>2027.07</v>
      </c>
      <c r="F51" s="32">
        <v>2027.07</v>
      </c>
    </row>
    <row r="52" spans="1:6" x14ac:dyDescent="0.3">
      <c r="A52" s="72">
        <v>44469</v>
      </c>
      <c r="B52" s="73"/>
      <c r="C52" s="7" t="s">
        <v>23</v>
      </c>
      <c r="D52" s="20" t="s">
        <v>221</v>
      </c>
      <c r="E52" s="32">
        <v>1103.81</v>
      </c>
      <c r="F52" s="32">
        <v>1103.81</v>
      </c>
    </row>
    <row r="53" spans="1:6" x14ac:dyDescent="0.3">
      <c r="A53" s="72">
        <v>44469</v>
      </c>
      <c r="B53" s="73"/>
      <c r="C53" s="7" t="s">
        <v>9</v>
      </c>
      <c r="D53" s="20" t="s">
        <v>221</v>
      </c>
      <c r="E53" s="32">
        <v>4875.29</v>
      </c>
      <c r="F53" s="32">
        <v>4875.29</v>
      </c>
    </row>
    <row r="54" spans="1:6" x14ac:dyDescent="0.3">
      <c r="A54" s="72">
        <v>44469</v>
      </c>
      <c r="B54" s="73"/>
      <c r="C54" s="7" t="s">
        <v>1</v>
      </c>
      <c r="D54" s="20" t="s">
        <v>221</v>
      </c>
      <c r="E54" s="32">
        <v>7370.92</v>
      </c>
      <c r="F54" s="32">
        <v>7370.92</v>
      </c>
    </row>
    <row r="55" spans="1:6" x14ac:dyDescent="0.3">
      <c r="A55" s="72">
        <v>44469</v>
      </c>
      <c r="B55" s="73"/>
      <c r="C55" s="7" t="s">
        <v>20</v>
      </c>
      <c r="D55" s="20" t="s">
        <v>221</v>
      </c>
      <c r="E55" s="32">
        <v>2469.08</v>
      </c>
      <c r="F55" s="32">
        <v>2469.08</v>
      </c>
    </row>
    <row r="56" spans="1:6" x14ac:dyDescent="0.3">
      <c r="A56" s="72">
        <v>44469</v>
      </c>
      <c r="B56" s="73"/>
      <c r="C56" s="7" t="s">
        <v>92</v>
      </c>
      <c r="D56" s="20" t="s">
        <v>221</v>
      </c>
      <c r="E56" s="32">
        <v>2267.56</v>
      </c>
      <c r="F56" s="32">
        <v>2267.56</v>
      </c>
    </row>
    <row r="57" spans="1:6" x14ac:dyDescent="0.3">
      <c r="A57" s="72">
        <v>44469</v>
      </c>
      <c r="B57" s="73"/>
      <c r="C57" s="7" t="s">
        <v>4</v>
      </c>
      <c r="D57" s="20" t="s">
        <v>221</v>
      </c>
      <c r="E57" s="32">
        <v>2370.73</v>
      </c>
      <c r="F57" s="32">
        <v>2370.73</v>
      </c>
    </row>
    <row r="58" spans="1:6" x14ac:dyDescent="0.3">
      <c r="A58" s="72">
        <v>44469</v>
      </c>
      <c r="B58" s="73"/>
      <c r="C58" s="7" t="s">
        <v>16</v>
      </c>
      <c r="D58" s="20" t="s">
        <v>221</v>
      </c>
      <c r="E58" s="32">
        <v>4716.99</v>
      </c>
      <c r="F58" s="32">
        <v>4716.99</v>
      </c>
    </row>
    <row r="59" spans="1:6" x14ac:dyDescent="0.3">
      <c r="A59" s="72">
        <v>44469</v>
      </c>
      <c r="B59" s="73"/>
      <c r="C59" s="7" t="s">
        <v>93</v>
      </c>
      <c r="D59" s="20" t="s">
        <v>221</v>
      </c>
      <c r="E59" s="32">
        <v>3392.04</v>
      </c>
      <c r="F59" s="32">
        <v>3392.04</v>
      </c>
    </row>
    <row r="60" spans="1:6" x14ac:dyDescent="0.3">
      <c r="A60" s="72">
        <v>44469</v>
      </c>
      <c r="B60" s="73"/>
      <c r="C60" s="7" t="s">
        <v>21</v>
      </c>
      <c r="D60" s="20" t="s">
        <v>221</v>
      </c>
      <c r="E60" s="32">
        <v>1387.26</v>
      </c>
      <c r="F60" s="32">
        <v>1387.26</v>
      </c>
    </row>
    <row r="61" spans="1:6" x14ac:dyDescent="0.3">
      <c r="A61" s="72">
        <v>44469</v>
      </c>
      <c r="B61" s="73"/>
      <c r="C61" s="43" t="s">
        <v>10</v>
      </c>
      <c r="D61" s="20" t="s">
        <v>221</v>
      </c>
      <c r="E61" s="32">
        <v>2331.0700000000002</v>
      </c>
      <c r="F61" s="32">
        <v>2331.0700000000002</v>
      </c>
    </row>
    <row r="62" spans="1:6" x14ac:dyDescent="0.3">
      <c r="A62" s="72">
        <v>44469</v>
      </c>
      <c r="B62" s="73"/>
      <c r="C62" s="43" t="s">
        <v>11</v>
      </c>
      <c r="D62" s="20" t="s">
        <v>221</v>
      </c>
      <c r="E62" s="32">
        <v>1489.61</v>
      </c>
      <c r="F62" s="32">
        <v>1489.61</v>
      </c>
    </row>
    <row r="63" spans="1:6" x14ac:dyDescent="0.3">
      <c r="A63" s="72">
        <v>44469</v>
      </c>
      <c r="B63" s="73"/>
      <c r="C63" s="43" t="s">
        <v>12</v>
      </c>
      <c r="D63" s="20" t="s">
        <v>221</v>
      </c>
      <c r="E63" s="32">
        <v>2007.11</v>
      </c>
      <c r="F63" s="32">
        <v>2007.11</v>
      </c>
    </row>
    <row r="64" spans="1:6" x14ac:dyDescent="0.3">
      <c r="A64" s="72">
        <v>44469</v>
      </c>
      <c r="B64" s="73"/>
      <c r="C64" s="43" t="s">
        <v>17</v>
      </c>
      <c r="D64" s="20" t="s">
        <v>221</v>
      </c>
      <c r="E64" s="32">
        <v>1819.85</v>
      </c>
      <c r="F64" s="32">
        <v>1819.85</v>
      </c>
    </row>
    <row r="65" spans="1:6" x14ac:dyDescent="0.3">
      <c r="A65" s="72">
        <v>44469</v>
      </c>
      <c r="B65" s="73"/>
      <c r="C65" s="43" t="s">
        <v>13</v>
      </c>
      <c r="D65" s="20" t="s">
        <v>221</v>
      </c>
      <c r="E65" s="32">
        <v>2331.3200000000002</v>
      </c>
      <c r="F65" s="32">
        <v>2331.3200000000002</v>
      </c>
    </row>
    <row r="66" spans="1:6" x14ac:dyDescent="0.3">
      <c r="A66" s="72">
        <v>44469</v>
      </c>
      <c r="B66" s="73"/>
      <c r="C66" s="43" t="s">
        <v>19</v>
      </c>
      <c r="D66" s="20" t="s">
        <v>221</v>
      </c>
      <c r="E66" s="32">
        <v>2294.7399999999998</v>
      </c>
      <c r="F66" s="32">
        <v>2294.7399999999998</v>
      </c>
    </row>
    <row r="67" spans="1:6" x14ac:dyDescent="0.3">
      <c r="A67" s="72">
        <v>44469</v>
      </c>
      <c r="B67" s="73"/>
      <c r="C67" s="43" t="s">
        <v>94</v>
      </c>
      <c r="D67" s="20" t="s">
        <v>221</v>
      </c>
      <c r="E67" s="32">
        <v>2143.9699999999998</v>
      </c>
      <c r="F67" s="32">
        <v>2143.9699999999998</v>
      </c>
    </row>
    <row r="68" spans="1:6" x14ac:dyDescent="0.3">
      <c r="A68" s="72"/>
      <c r="B68" s="73"/>
      <c r="C68" s="20"/>
      <c r="D68" s="20"/>
      <c r="E68" s="32">
        <f>SUM(E5:E67)</f>
        <v>127814.32</v>
      </c>
      <c r="F68" s="32">
        <f>SUM(F5:F67)</f>
        <v>127806.6</v>
      </c>
    </row>
    <row r="69" spans="1:6" x14ac:dyDescent="0.3">
      <c r="A69" s="74" t="s">
        <v>227</v>
      </c>
      <c r="B69" s="75"/>
      <c r="C69" s="49"/>
      <c r="D69" s="76">
        <f>COUNT(A5:A67)</f>
        <v>63</v>
      </c>
    </row>
    <row r="70" spans="1:6" x14ac:dyDescent="0.3">
      <c r="A70" s="77" t="s">
        <v>228</v>
      </c>
      <c r="B70" s="75"/>
      <c r="C70" s="49"/>
      <c r="D70" s="78">
        <f>E68</f>
        <v>127814.32</v>
      </c>
    </row>
    <row r="71" spans="1:6" x14ac:dyDescent="0.3">
      <c r="A71" s="77" t="s">
        <v>229</v>
      </c>
      <c r="B71" s="75"/>
      <c r="C71" s="49"/>
      <c r="D71" s="78">
        <f>F68</f>
        <v>127806.6</v>
      </c>
    </row>
    <row r="72" spans="1:6" x14ac:dyDescent="0.3">
      <c r="A72" s="49"/>
      <c r="B72" s="75"/>
      <c r="C72" s="49"/>
      <c r="D72" s="49"/>
    </row>
    <row r="73" spans="1:6" x14ac:dyDescent="0.3">
      <c r="A73" s="79" t="s">
        <v>230</v>
      </c>
      <c r="B73" s="80"/>
      <c r="C73" s="81"/>
      <c r="D73" s="82"/>
      <c r="E73" s="35"/>
      <c r="F73" s="35"/>
    </row>
    <row r="74" spans="1:6" x14ac:dyDescent="0.3">
      <c r="A74" s="79" t="s">
        <v>231</v>
      </c>
      <c r="B74" s="80"/>
      <c r="C74" s="81"/>
      <c r="D74" s="82"/>
      <c r="E74" s="35"/>
      <c r="F74" s="35"/>
    </row>
    <row r="75" spans="1:6" x14ac:dyDescent="0.3">
      <c r="A75" s="79" t="s">
        <v>232</v>
      </c>
      <c r="B75" s="80"/>
      <c r="C75" s="81"/>
      <c r="D75" s="82"/>
      <c r="E75" s="35"/>
      <c r="F75" s="35"/>
    </row>
    <row r="76" spans="1:6" x14ac:dyDescent="0.3">
      <c r="A76" s="79"/>
      <c r="B76" s="80"/>
      <c r="C76" s="81"/>
      <c r="D76" s="82"/>
      <c r="E76" s="35"/>
      <c r="F76" s="35"/>
    </row>
    <row r="77" spans="1:6" x14ac:dyDescent="0.3">
      <c r="A77" s="83" t="s">
        <v>102</v>
      </c>
      <c r="B77" s="84"/>
      <c r="C77" s="48"/>
      <c r="D77" s="48"/>
      <c r="E77" s="35"/>
      <c r="F77" s="35"/>
    </row>
    <row r="78" spans="1:6" x14ac:dyDescent="0.3">
      <c r="A78" s="83"/>
      <c r="B78" s="84"/>
      <c r="C78" s="48"/>
      <c r="D78" s="48"/>
      <c r="E78" s="35"/>
      <c r="F78" s="35"/>
    </row>
    <row r="79" spans="1:6" x14ac:dyDescent="0.3">
      <c r="A79" s="83"/>
      <c r="B79" s="84"/>
      <c r="C79" s="48"/>
      <c r="D79" s="48"/>
      <c r="E79" s="35"/>
      <c r="F79" s="35"/>
    </row>
    <row r="80" spans="1:6" x14ac:dyDescent="0.3">
      <c r="A80" s="83"/>
      <c r="B80" s="84"/>
      <c r="C80" s="48"/>
      <c r="D80" s="48"/>
      <c r="E80" s="35"/>
      <c r="F80" s="35"/>
    </row>
    <row r="81" spans="1:6" x14ac:dyDescent="0.3">
      <c r="A81" s="85"/>
      <c r="B81" s="50" t="s">
        <v>96</v>
      </c>
      <c r="C81" s="86"/>
      <c r="D81" s="51" t="s">
        <v>97</v>
      </c>
      <c r="E81" s="35"/>
      <c r="F81" s="35"/>
    </row>
    <row r="82" spans="1:6" x14ac:dyDescent="0.3">
      <c r="A82" s="48"/>
      <c r="B82" s="52" t="s">
        <v>98</v>
      </c>
      <c r="C82" s="86"/>
      <c r="D82" s="53" t="s">
        <v>99</v>
      </c>
      <c r="E82" s="35"/>
      <c r="F82" s="35"/>
    </row>
    <row r="83" spans="1:6" x14ac:dyDescent="0.3">
      <c r="A83" s="36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2021-10-19T18:23:33Z</cp:lastPrinted>
  <dcterms:created xsi:type="dcterms:W3CDTF">2021-09-28T11:44:34Z</dcterms:created>
  <dcterms:modified xsi:type="dcterms:W3CDTF">2021-10-19T18:24:43Z</dcterms:modified>
</cp:coreProperties>
</file>