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9416" windowHeight="7992" firstSheet="1" activeTab="3"/>
  </bookViews>
  <sheets>
    <sheet name="Anexo 10 Municipal" sheetId="5" r:id="rId1"/>
    <sheet name="Anexo 10 Estadual" sheetId="4" r:id="rId2"/>
    <sheet name="Anexo III " sheetId="9" r:id="rId3"/>
    <sheet name="Anexo II " sheetId="8" r:id="rId4"/>
  </sheets>
  <calcPr calcId="144525"/>
</workbook>
</file>

<file path=xl/calcChain.xml><?xml version="1.0" encoding="utf-8"?>
<calcChain xmlns="http://schemas.openxmlformats.org/spreadsheetml/2006/main">
  <c r="C101" i="9" l="1"/>
  <c r="E15" i="9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D74" i="8" l="1"/>
  <c r="F73" i="8"/>
  <c r="D76" i="8" s="1"/>
  <c r="E73" i="8"/>
  <c r="D75" i="8" s="1"/>
  <c r="J83" i="5" l="1"/>
  <c r="E83" i="5"/>
  <c r="C83" i="5"/>
  <c r="G82" i="5"/>
  <c r="I82" i="5" s="1"/>
  <c r="G81" i="5"/>
  <c r="I81" i="5" s="1"/>
  <c r="G80" i="5"/>
  <c r="I80" i="5" s="1"/>
  <c r="G79" i="5"/>
  <c r="I79" i="5" s="1"/>
  <c r="G78" i="5"/>
  <c r="I78" i="5" s="1"/>
  <c r="G77" i="5"/>
  <c r="A75" i="5"/>
  <c r="I39" i="5"/>
  <c r="I41" i="5" s="1"/>
  <c r="H93" i="5" s="1"/>
  <c r="I36" i="5"/>
  <c r="J84" i="4"/>
  <c r="E84" i="4"/>
  <c r="C84" i="4"/>
  <c r="G83" i="4"/>
  <c r="I83" i="4" s="1"/>
  <c r="G82" i="4"/>
  <c r="I82" i="4" s="1"/>
  <c r="G81" i="4"/>
  <c r="I81" i="4" s="1"/>
  <c r="G80" i="4"/>
  <c r="I80" i="4" s="1"/>
  <c r="G79" i="4"/>
  <c r="I79" i="4" s="1"/>
  <c r="G78" i="4"/>
  <c r="I78" i="4" s="1"/>
  <c r="G77" i="4"/>
  <c r="I77" i="4" s="1"/>
  <c r="A75" i="4"/>
  <c r="I36" i="4"/>
  <c r="I39" i="4" s="1"/>
  <c r="G83" i="5" l="1"/>
  <c r="I77" i="5"/>
  <c r="I83" i="5" s="1"/>
  <c r="H94" i="5" s="1"/>
  <c r="H95" i="5" s="1"/>
  <c r="H97" i="5" s="1"/>
  <c r="I41" i="4"/>
  <c r="H94" i="4" s="1"/>
  <c r="I84" i="4"/>
  <c r="H95" i="4" s="1"/>
  <c r="H96" i="4" s="1"/>
  <c r="H98" i="4" s="1"/>
  <c r="G84" i="4"/>
</calcChain>
</file>

<file path=xl/sharedStrings.xml><?xml version="1.0" encoding="utf-8"?>
<sst xmlns="http://schemas.openxmlformats.org/spreadsheetml/2006/main" count="456" uniqueCount="249">
  <si>
    <t>Crislene Lucia Bernabé da Silva</t>
  </si>
  <si>
    <t>Daniel Coimbra</t>
  </si>
  <si>
    <t>Elaine Pereira de Souza Campos</t>
  </si>
  <si>
    <t>Elenilda Americo dos Santos</t>
  </si>
  <si>
    <t>Juliana Alves de Brito</t>
  </si>
  <si>
    <t>Kleybson Roberto da Silva Lima</t>
  </si>
  <si>
    <t>Lucimauro Francisco do Prado</t>
  </si>
  <si>
    <t>Luzete da Conceição Nascimento</t>
  </si>
  <si>
    <t>Marcos Romão Dias</t>
  </si>
  <si>
    <t>Maria Aparecida da Silva</t>
  </si>
  <si>
    <t>Marina de Souza</t>
  </si>
  <si>
    <t>Raquel Ramos da Silva Santos</t>
  </si>
  <si>
    <t>Reginaldo Rodrigues Ferreira</t>
  </si>
  <si>
    <t>Roseli Augusta Marques Muniz</t>
  </si>
  <si>
    <t>Simone Alves do Nascimento</t>
  </si>
  <si>
    <t>Matheus Damasceno Paschoal</t>
  </si>
  <si>
    <t>Denise Tealdi</t>
  </si>
  <si>
    <t>Elcio da Silva Pimenta</t>
  </si>
  <si>
    <t>Fernanda Franquilim Medeiros</t>
  </si>
  <si>
    <t>Jovelina Maria da Conceição Timoteo</t>
  </si>
  <si>
    <t>Karina Victor de Souza</t>
  </si>
  <si>
    <t>Maria do Carmo da Silva Fachini</t>
  </si>
  <si>
    <t>Miriam Aparecida Ruy</t>
  </si>
  <si>
    <t>Nestor de Souza Francisco</t>
  </si>
  <si>
    <t>Sandra Regina Coelho</t>
  </si>
  <si>
    <t>Simone de Paula Souza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</si>
  <si>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</si>
  <si>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</si>
  <si>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</si>
  <si>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</si>
  <si>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</si>
  <si>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</si>
  <si>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</si>
  <si>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</si>
  <si>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</si>
  <si>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</si>
  <si>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</si>
  <si>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</si>
  <si>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</si>
  <si>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</si>
  <si>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</si>
  <si>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</si>
  <si>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</si>
  <si>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</si>
  <si>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</si>
  <si>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</si>
  <si>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</si>
  <si>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Roberto Marzochi ME ref mês 06-2021 nf 10272</t>
  </si>
  <si>
    <t>Telefonica Brasil as ref mês 06-2021 nf 391628</t>
  </si>
  <si>
    <t>Refrijund Peças e Equipamentos p/refrigeração Ltda ref mês 07-2021 nf 11706</t>
  </si>
  <si>
    <t>Emerson Rossi e Cia LTDA EPP ref mês 07-2021 nf 20970</t>
  </si>
  <si>
    <t>Maria Zuleide Pimentel Loiola ref mês 06-2021 nf 1732</t>
  </si>
  <si>
    <t>Receb Prefeitura ref mês 07-2021 DOC 286492</t>
  </si>
  <si>
    <t>Marcel Ferlini Moralles ref mês 06-2021 nfs 178/179</t>
  </si>
  <si>
    <t>Fornecedora Tulipas Materiais para Construção Ltda EPP ref mês 06-2021 nf 4034</t>
  </si>
  <si>
    <t xml:space="preserve">FGTS ref mês 06-2021 </t>
  </si>
  <si>
    <t>folha ref func. Fernanda Franquilim Medeiros mês 06-2021</t>
  </si>
  <si>
    <t xml:space="preserve">folha ref func. Denise Tealdi mês 06-2021  </t>
  </si>
  <si>
    <t>folha ref func. Gilberto Angelo Begiato mês 06-2021</t>
  </si>
  <si>
    <t>folha ref func. Maria Aparecida da Silva mês 06-2021</t>
  </si>
  <si>
    <t>folha ref func. Miriam Aparecida Ruy mês 06-2021</t>
  </si>
  <si>
    <t>folha ref func. Simone de Paula Souza mês 06-2021</t>
  </si>
  <si>
    <t>Telefonica Brasil as ref mês 06-2021 nf 774047</t>
  </si>
  <si>
    <t>Organização Contábil Elite S/S ltda ref mês 06-2021 nf 672</t>
  </si>
  <si>
    <t>Infoqplan Soluções Empresariais Ltda - EPPref mês 07-2021 nf 5879</t>
  </si>
  <si>
    <t>Toledo Munhoz de Jundiai Ltda ref mês 07-2021 nf 8923</t>
  </si>
  <si>
    <t>Comercio de Gás Belimar Ltda - ME ref mês 06-2021 nf 11319</t>
  </si>
  <si>
    <t>Receb Prefeitura ref mês 07-2021 DOC 000001 Projeto Capacitação</t>
  </si>
  <si>
    <t>CPFL ref mês 07-2021 nf 252985</t>
  </si>
  <si>
    <t>CPFL ref mês 07-2021 nf 251843</t>
  </si>
  <si>
    <t>CPFL ref mês 07-2021 nf 251842</t>
  </si>
  <si>
    <t>CPFL ref mês 07-2021 nf 251841</t>
  </si>
  <si>
    <t>CPFL ref mês 07-2021 nf 251844</t>
  </si>
  <si>
    <t>CPFL ref mês 07-2021 nf 251840</t>
  </si>
  <si>
    <t>Flavio Cesar Passos Me ref mês 07-2021 nf 5785</t>
  </si>
  <si>
    <t>São Paulo Transporte S/A ref mês 07-2021 nf 59393371</t>
  </si>
  <si>
    <t>Auto Posto DM Jundiai  Ltda ref mês 07-2021 nf 6883</t>
  </si>
  <si>
    <t>Transurb Transportes  Urbanos de Jundiaí Ltda ref mês 07-2021 nf 1037635</t>
  </si>
  <si>
    <t>Transurb Transportes  Urbanos de Jundiaí Ltda ref mês 07-2021 nf 1037870</t>
  </si>
  <si>
    <t>Associação Comercial e Empresarial de Jundiai ref mês 07-2021 nf 602080</t>
  </si>
  <si>
    <t>vr ref estorno lançto indev folha ref func. Karina Vicgor de Souza mês 06-2021</t>
  </si>
  <si>
    <t>Auris Espaço Psicoterapeutico Ltda ME ref mês 06-2021 nf 832 Projeto Capacitação</t>
  </si>
  <si>
    <t>Auris Espaço Psicoterapeutico Ltda ME ref mês 07-2021 nf 858</t>
  </si>
  <si>
    <t>FG Asses e Desenv de Projetos Sociais e Culturais Lt ME ref mês 07-2021 nf 1310</t>
  </si>
  <si>
    <t>Connectuse Sistemas Ltda - EPP ref mês 07-2021 nf 22142</t>
  </si>
  <si>
    <t>Roberto Marzochi ME ref mês 07-2021 nf 10311</t>
  </si>
  <si>
    <t>Claro S A ref mês 07-2021 nf 729566</t>
  </si>
  <si>
    <t>Claro S A ref mês 07-2021 nf 369564</t>
  </si>
  <si>
    <t>vr ref reemb tarifa bancaria</t>
  </si>
  <si>
    <t>Comercio de Gás Belimar Ltda - ME ref mês 07-2021 nf 11449</t>
  </si>
  <si>
    <t>Pagamento de folha mês 07-2021</t>
  </si>
  <si>
    <t>APM Lucena Lins Farma EPP ref mês 07 nf 32016</t>
  </si>
  <si>
    <t>folha ref func. Karina Vicgor de Souza mês 06-2021 - Projeto Capacitação</t>
  </si>
  <si>
    <t>folha ref func. Karina Vicgor de Souza mês 07-2021 - Projeto Capacitação</t>
  </si>
  <si>
    <t>vr ref tarifa bancaria</t>
  </si>
  <si>
    <t>Metropolitan Life Seguros e Previdência Privada S.A. ref mês 07-2021 nf 69400</t>
  </si>
  <si>
    <t>sky ref mês 07-2021 nf 358270</t>
  </si>
  <si>
    <t>Telefonica Brasil as ref mês 07-2021 nf 697557</t>
  </si>
  <si>
    <t>MR Tecnologia Comercio e Serviços Eireli ME ref mês 07-2021 nf 13763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</si>
  <si>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</si>
  <si>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</si>
  <si>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</si>
  <si>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</si>
  <si>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</si>
  <si>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</si>
  <si>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</si>
  <si>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</si>
  <si>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</si>
  <si>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</si>
  <si>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</si>
  <si>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</si>
  <si>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</si>
  <si>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</si>
  <si>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</si>
  <si>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</si>
  <si>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</si>
  <si>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Agosto de 2021.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</si>
  <si>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</si>
  <si>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</si>
  <si>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</si>
  <si>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</si>
  <si>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</si>
  <si>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</si>
  <si>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</si>
  <si>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</si>
  <si>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</si>
  <si>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</si>
  <si>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</si>
  <si>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</si>
  <si>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</si>
  <si>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</si>
  <si>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</si>
  <si>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</si>
  <si>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</si>
  <si>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</si>
  <si>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</si>
  <si>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</si>
  <si>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</si>
  <si>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</si>
  <si>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</si>
  <si>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</si>
  <si>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</si>
  <si>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</si>
  <si>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</si>
  <si>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</si>
  <si>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</si>
  <si>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</si>
  <si>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</si>
  <si>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</si>
  <si>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</si>
  <si>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</si>
  <si>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</si>
  <si>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</si>
  <si>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</si>
  <si>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</si>
  <si>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</si>
  <si>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</si>
  <si>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</si>
  <si>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</si>
  <si>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</si>
  <si>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</si>
  <si>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</si>
  <si>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</si>
  <si>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</si>
  <si>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</si>
  <si>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</si>
  <si>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</si>
  <si>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</si>
  <si>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</si>
  <si>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</si>
  <si>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</si>
  <si>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</si>
  <si>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</si>
  <si>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</si>
  <si>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</si>
  <si>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</si>
  <si>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</si>
  <si>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</si>
  <si>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</si>
  <si>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</si>
  <si>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</si>
  <si>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</si>
  <si>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</si>
  <si>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</si>
  <si>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</si>
  <si>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</si>
  <si>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</si>
  <si>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</si>
  <si>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</si>
  <si>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</si>
  <si>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</si>
  <si>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</si>
  <si>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</si>
  <si>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</si>
  <si>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Julho/2021</t>
  </si>
  <si>
    <t>vr ref. estorno lançto indev Auris Espaço Psicot Ltda ME ref mês 06-2021 nf 832</t>
  </si>
  <si>
    <t>estorno lançamento a maior da folha</t>
  </si>
  <si>
    <r>
      <t xml:space="preserve">Alelo S/A ref mês 07-2021 nf </t>
    </r>
    <r>
      <rPr>
        <sz val="11"/>
        <rFont val="Calibri"/>
        <family val="2"/>
        <scheme val="minor"/>
      </rPr>
      <t>829793</t>
    </r>
  </si>
  <si>
    <t>CPFL</t>
  </si>
  <si>
    <t>Infoqplan Soluções Empresariais Ltda - EPP</t>
  </si>
  <si>
    <t>Organização Contábil Elite S/S ltda</t>
  </si>
  <si>
    <t>Associação Comercial e Empresarial de Jundiai</t>
  </si>
  <si>
    <t>Auto Posto DM Jundiai  Ltda</t>
  </si>
  <si>
    <t>São Paulo Transporte S/A</t>
  </si>
  <si>
    <t>Transurb Transportes  Urbanos de Jundiaí Ltda</t>
  </si>
  <si>
    <t>FG Asses e Desenv de Projetos Sociais e Culturais Lt ME</t>
  </si>
  <si>
    <t>Connectuse Sistemas Ltda - EPP</t>
  </si>
  <si>
    <t>sky</t>
  </si>
  <si>
    <t>Claro S A</t>
  </si>
  <si>
    <t>Alelo S/A</t>
  </si>
  <si>
    <t>Metropolitan Life Seguros e Previdência Privada S.A.</t>
  </si>
  <si>
    <t>Telefonica Brasil sa</t>
  </si>
  <si>
    <t>FGTS</t>
  </si>
  <si>
    <t>Roberto Marzochi ME</t>
  </si>
  <si>
    <t>Emerson Rossi e Cia LTDA EPP</t>
  </si>
  <si>
    <t xml:space="preserve">Toledo Munhoz de Jundiai Ltda </t>
  </si>
  <si>
    <t>Comercio de Gás Belimar Ltda - ME</t>
  </si>
  <si>
    <t>Flavio Cesar Passos Me</t>
  </si>
  <si>
    <t>APM Lucena Lins Farma EPP</t>
  </si>
  <si>
    <t>Refrijund Peças e Equipamentos p/refrigeração Ltda</t>
  </si>
  <si>
    <t>MR Tecnologia Comercio e Serviços Eireli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</si>
  <si>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</si>
  <si>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</si>
  <si>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</si>
  <si>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</si>
  <si>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</si>
  <si>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</si>
  <si>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</si>
  <si>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</si>
  <si>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julho de 2021</t>
  </si>
  <si>
    <t xml:space="preserve">Auris Espaço Psicoterapeutico Ltda ME </t>
  </si>
  <si>
    <t>Despesa com Pessoal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</si>
  <si>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</si>
  <si>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</si>
  <si>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</si>
  <si>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</si>
  <si>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</si>
  <si>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</si>
  <si>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Despesas Assistidos / Alimentação</t>
  </si>
  <si>
    <t>Desp com Assistidos / Saude</t>
  </si>
  <si>
    <t>Despesas Assistidos / Condução</t>
  </si>
  <si>
    <t>Utilidade Públicas</t>
  </si>
  <si>
    <t xml:space="preserve">Serviços de Terceiros </t>
  </si>
  <si>
    <t xml:space="preserve">Despesa Manutenção  </t>
  </si>
  <si>
    <t>Despesa com Assistidos Limp/Hig/Descart</t>
  </si>
  <si>
    <t>Projeto Capacitação</t>
  </si>
  <si>
    <t>Despesas Assistidos / Material Escolar/Fotos</t>
  </si>
  <si>
    <t>Jundiaí, 10 de Agosto de 2021</t>
  </si>
  <si>
    <t>CONCILIAÇÃO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</si>
</sst>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;@"/>
    <numFmt numFmtId="165" formatCode="[$-416]mmm\-yy;@"/>
    <numFmt numFmtId="166" formatCode="dd/mm/yy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sz val="9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9" fillId="0" borderId="0"/>
    <xf numFmtId="0" fontId="2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63">
    <xf numFmtId="0" fontId="0" fillId="0" borderId="0" xfId="0"/>
    <xf numFmtId="1" fontId="0" fillId="0" borderId="0" xfId="0" applyNumberFormat="1" applyAlignment="1">
      <alignment horizontal="right"/>
    </xf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1" fontId="18" fillId="0" borderId="10" xfId="42" applyNumberFormat="1" applyFont="1" applyFill="1" applyBorder="1" applyAlignment="1">
      <alignment horizontal="center" vertical="center" wrapText="1"/>
    </xf>
    <xf numFmtId="164" fontId="18" fillId="0" borderId="10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Continuous"/>
    </xf>
    <xf numFmtId="0" fontId="22" fillId="0" borderId="10" xfId="0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18" fillId="0" borderId="0" xfId="0" applyFont="1" applyBorder="1" applyAlignment="1">
      <alignment horizontal="right"/>
    </xf>
    <xf numFmtId="4" fontId="19" fillId="0" borderId="0" xfId="42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0" xfId="0" applyFont="1" applyBorder="1" applyAlignment="1">
      <alignment wrapText="1"/>
    </xf>
    <xf numFmtId="4" fontId="21" fillId="0" borderId="11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/>
    <xf numFmtId="0" fontId="18" fillId="0" borderId="0" xfId="42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/>
    </xf>
    <xf numFmtId="4" fontId="20" fillId="0" borderId="0" xfId="0" applyNumberFormat="1" applyFont="1" applyBorder="1"/>
    <xf numFmtId="0" fontId="21" fillId="0" borderId="11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right"/>
    </xf>
    <xf numFmtId="4" fontId="18" fillId="0" borderId="10" xfId="0" applyNumberFormat="1" applyFont="1" applyFill="1" applyBorder="1" applyAlignment="1">
      <alignment horizontal="right" vertical="top" wrapText="1"/>
    </xf>
    <xf numFmtId="0" fontId="18" fillId="0" borderId="0" xfId="0" quotePrefix="1" applyFont="1" applyBorder="1" applyAlignment="1"/>
    <xf numFmtId="0" fontId="20" fillId="0" borderId="0" xfId="0" applyFont="1" applyBorder="1" applyAlignment="1">
      <alignment wrapText="1"/>
    </xf>
    <xf numFmtId="0" fontId="0" fillId="0" borderId="0" xfId="0"/>
    <xf numFmtId="4" fontId="0" fillId="0" borderId="0" xfId="0" applyNumberFormat="1"/>
    <xf numFmtId="4" fontId="22" fillId="0" borderId="10" xfId="0" applyNumberFormat="1" applyFont="1" applyFill="1" applyBorder="1"/>
    <xf numFmtId="4" fontId="22" fillId="0" borderId="10" xfId="0" applyNumberFormat="1" applyFont="1" applyFill="1" applyBorder="1" applyAlignment="1"/>
    <xf numFmtId="4" fontId="22" fillId="0" borderId="0" xfId="0" applyNumberFormat="1" applyFont="1" applyFill="1" applyBorder="1" applyAlignment="1"/>
    <xf numFmtId="14" fontId="22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  <xf numFmtId="4" fontId="23" fillId="0" borderId="0" xfId="42" applyNumberFormat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0" xfId="0" applyFont="1"/>
    <xf numFmtId="0" fontId="25" fillId="0" borderId="0" xfId="0" applyFont="1"/>
    <xf numFmtId="0" fontId="26" fillId="0" borderId="10" xfId="42" applyFont="1" applyFill="1" applyBorder="1" applyAlignment="1">
      <alignment horizontal="left" vertical="center"/>
    </xf>
    <xf numFmtId="4" fontId="26" fillId="0" borderId="10" xfId="42" applyNumberFormat="1" applyFont="1" applyFill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center" vertical="center"/>
    </xf>
    <xf numFmtId="0" fontId="27" fillId="0" borderId="12" xfId="0" applyFont="1" applyFill="1" applyBorder="1"/>
    <xf numFmtId="165" fontId="28" fillId="0" borderId="13" xfId="0" applyNumberFormat="1" applyFont="1" applyFill="1" applyBorder="1" applyAlignment="1">
      <alignment horizontal="right" wrapText="1"/>
    </xf>
    <xf numFmtId="0" fontId="0" fillId="0" borderId="10" xfId="0" applyBorder="1" applyAlignment="1"/>
    <xf numFmtId="0" fontId="0" fillId="0" borderId="11" xfId="0" applyBorder="1" applyAlignment="1"/>
    <xf numFmtId="4" fontId="22" fillId="0" borderId="11" xfId="0" applyNumberFormat="1" applyFont="1" applyFill="1" applyBorder="1"/>
    <xf numFmtId="0" fontId="16" fillId="0" borderId="14" xfId="0" applyFont="1" applyFill="1" applyBorder="1"/>
    <xf numFmtId="4" fontId="0" fillId="0" borderId="14" xfId="0" applyNumberFormat="1" applyFont="1" applyBorder="1"/>
    <xf numFmtId="166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20" fillId="0" borderId="0" xfId="43" applyFont="1" applyFill="1" applyBorder="1" applyAlignment="1">
      <alignment horizontal="left"/>
    </xf>
    <xf numFmtId="0" fontId="20" fillId="0" borderId="0" xfId="44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34" fillId="0" borderId="0" xfId="0" applyFont="1"/>
    <xf numFmtId="0" fontId="34" fillId="0" borderId="0" xfId="0" applyFont="1" applyAlignment="1"/>
    <xf numFmtId="167" fontId="34" fillId="0" borderId="0" xfId="0" applyNumberFormat="1" applyFont="1" applyAlignment="1"/>
    <xf numFmtId="0" fontId="33" fillId="0" borderId="0" xfId="0" applyFont="1" applyBorder="1" applyAlignment="1">
      <alignment wrapText="1"/>
    </xf>
    <xf numFmtId="0" fontId="29" fillId="0" borderId="0" xfId="0" applyFont="1" applyBorder="1"/>
    <xf numFmtId="0" fontId="39" fillId="0" borderId="18" xfId="0" applyFont="1" applyBorder="1" applyAlignment="1">
      <alignment horizontal="center" wrapText="1"/>
    </xf>
    <xf numFmtId="4" fontId="34" fillId="0" borderId="18" xfId="0" applyNumberFormat="1" applyFont="1" applyBorder="1" applyAlignment="1">
      <alignment horizontal="center"/>
    </xf>
    <xf numFmtId="0" fontId="36" fillId="0" borderId="0" xfId="0" applyFont="1"/>
    <xf numFmtId="1" fontId="20" fillId="0" borderId="0" xfId="43" applyNumberFormat="1" applyFont="1" applyFill="1" applyBorder="1" applyAlignment="1">
      <alignment horizontal="left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19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6" fontId="19" fillId="0" borderId="0" xfId="42" applyNumberFormat="1" applyFont="1" applyFill="1" applyBorder="1"/>
    <xf numFmtId="0" fontId="0" fillId="0" borderId="0" xfId="0" applyAlignment="1">
      <alignment horizontal="right"/>
    </xf>
    <xf numFmtId="0" fontId="19" fillId="0" borderId="0" xfId="44" applyNumberFormat="1" applyFont="1" applyFill="1" applyBorder="1"/>
    <xf numFmtId="166" fontId="19" fillId="0" borderId="0" xfId="42" applyNumberFormat="1" applyFont="1" applyFill="1"/>
    <xf numFmtId="4" fontId="44" fillId="0" borderId="0" xfId="0" applyNumberFormat="1" applyFont="1"/>
    <xf numFmtId="166" fontId="23" fillId="0" borderId="0" xfId="42" applyNumberFormat="1" applyFont="1" applyFill="1"/>
    <xf numFmtId="1" fontId="23" fillId="0" borderId="0" xfId="42" applyNumberFormat="1" applyFont="1" applyFill="1" applyAlignment="1">
      <alignment horizontal="right"/>
    </xf>
    <xf numFmtId="0" fontId="23" fillId="0" borderId="0" xfId="42" applyFont="1" applyFill="1" applyAlignment="1"/>
    <xf numFmtId="0" fontId="23" fillId="0" borderId="0" xfId="42" applyFont="1" applyFill="1"/>
    <xf numFmtId="166" fontId="20" fillId="0" borderId="0" xfId="0" applyNumberFormat="1" applyFont="1" applyFill="1"/>
    <xf numFmtId="1" fontId="20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0" fontId="33" fillId="0" borderId="22" xfId="0" applyFont="1" applyBorder="1" applyAlignment="1">
      <alignment wrapText="1"/>
    </xf>
    <xf numFmtId="0" fontId="29" fillId="0" borderId="23" xfId="0" applyFont="1" applyBorder="1"/>
    <xf numFmtId="0" fontId="29" fillId="0" borderId="24" xfId="0" applyFont="1" applyBorder="1"/>
    <xf numFmtId="0" fontId="29" fillId="0" borderId="25" xfId="0" applyFont="1" applyBorder="1"/>
    <xf numFmtId="0" fontId="29" fillId="0" borderId="26" xfId="0" applyFont="1" applyBorder="1"/>
    <xf numFmtId="0" fontId="29" fillId="0" borderId="27" xfId="0" applyFont="1" applyBorder="1"/>
    <xf numFmtId="0" fontId="33" fillId="0" borderId="15" xfId="0" applyFont="1" applyBorder="1" applyAlignment="1"/>
    <xf numFmtId="0" fontId="29" fillId="0" borderId="16" xfId="0" applyFont="1" applyBorder="1"/>
    <xf numFmtId="0" fontId="29" fillId="0" borderId="17" xfId="0" applyFont="1" applyBorder="1"/>
    <xf numFmtId="4" fontId="34" fillId="0" borderId="15" xfId="0" applyNumberFormat="1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4" fontId="29" fillId="0" borderId="15" xfId="0" applyNumberFormat="1" applyFont="1" applyBorder="1" applyAlignment="1">
      <alignment horizontal="center"/>
    </xf>
    <xf numFmtId="4" fontId="29" fillId="0" borderId="16" xfId="0" applyNumberFormat="1" applyFont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0" fontId="0" fillId="0" borderId="0" xfId="0" applyFont="1" applyAlignment="1"/>
    <xf numFmtId="0" fontId="39" fillId="0" borderId="15" xfId="0" applyFont="1" applyBorder="1" applyAlignment="1">
      <alignment horizontal="center"/>
    </xf>
    <xf numFmtId="169" fontId="34" fillId="0" borderId="15" xfId="0" applyNumberFormat="1" applyFont="1" applyBorder="1" applyAlignment="1">
      <alignment horizontal="center"/>
    </xf>
    <xf numFmtId="0" fontId="33" fillId="0" borderId="0" xfId="0" applyFont="1" applyAlignment="1"/>
    <xf numFmtId="0" fontId="3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4" fillId="0" borderId="10" xfId="0" applyFont="1" applyBorder="1" applyAlignment="1">
      <alignment horizontal="left"/>
    </xf>
    <xf numFmtId="4" fontId="29" fillId="0" borderId="19" xfId="0" applyNumberFormat="1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0" fontId="24" fillId="0" borderId="20" xfId="0" applyFont="1" applyFill="1" applyBorder="1" applyAlignment="1">
      <alignment horizontal="left"/>
    </xf>
    <xf numFmtId="0" fontId="24" fillId="0" borderId="21" xfId="0" applyFont="1" applyFill="1" applyBorder="1" applyAlignment="1">
      <alignment horizontal="left"/>
    </xf>
    <xf numFmtId="0" fontId="39" fillId="0" borderId="15" xfId="0" applyFont="1" applyBorder="1" applyAlignment="1"/>
    <xf numFmtId="0" fontId="39" fillId="0" borderId="15" xfId="0" applyFont="1" applyBorder="1" applyAlignment="1">
      <alignment horizontal="center" wrapText="1"/>
    </xf>
    <xf numFmtId="0" fontId="39" fillId="0" borderId="15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45" applyAlignment="1" applyProtection="1">
      <alignment horizontal="center" vertical="center"/>
    </xf>
    <xf numFmtId="0" fontId="33" fillId="0" borderId="0" xfId="0" applyFont="1" applyAlignment="1">
      <alignment horizontal="center"/>
    </xf>
    <xf numFmtId="0" fontId="33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9" fillId="0" borderId="15" xfId="0" applyFont="1" applyBorder="1" applyAlignment="1">
      <alignment horizontal="right"/>
    </xf>
    <xf numFmtId="0" fontId="40" fillId="0" borderId="15" xfId="0" applyFont="1" applyBorder="1"/>
    <xf numFmtId="4" fontId="40" fillId="0" borderId="15" xfId="0" applyNumberFormat="1" applyFont="1" applyBorder="1"/>
    <xf numFmtId="4" fontId="29" fillId="0" borderId="17" xfId="0" applyNumberFormat="1" applyFont="1" applyBorder="1"/>
    <xf numFmtId="4" fontId="41" fillId="0" borderId="15" xfId="0" applyNumberFormat="1" applyFont="1" applyBorder="1" applyAlignment="1"/>
    <xf numFmtId="0" fontId="29" fillId="0" borderId="16" xfId="0" applyFont="1" applyBorder="1" applyAlignment="1">
      <alignment horizontal="right"/>
    </xf>
    <xf numFmtId="0" fontId="29" fillId="0" borderId="17" xfId="0" applyFont="1" applyBorder="1" applyAlignment="1">
      <alignment horizontal="right"/>
    </xf>
    <xf numFmtId="0" fontId="29" fillId="0" borderId="15" xfId="0" applyFont="1" applyBorder="1"/>
    <xf numFmtId="4" fontId="29" fillId="0" borderId="15" xfId="0" applyNumberFormat="1" applyFont="1" applyBorder="1"/>
    <xf numFmtId="14" fontId="29" fillId="0" borderId="15" xfId="0" quotePrefix="1" applyNumberFormat="1" applyFont="1" applyBorder="1" applyAlignment="1">
      <alignment horizontal="center"/>
    </xf>
    <xf numFmtId="14" fontId="29" fillId="0" borderId="15" xfId="0" applyNumberFormat="1" applyFont="1" applyBorder="1" applyAlignment="1">
      <alignment horizontal="center"/>
    </xf>
    <xf numFmtId="168" fontId="29" fillId="0" borderId="15" xfId="0" applyNumberFormat="1" applyFont="1" applyBorder="1" applyAlignment="1">
      <alignment horizontal="center"/>
    </xf>
    <xf numFmtId="168" fontId="29" fillId="0" borderId="17" xfId="0" applyNumberFormat="1" applyFont="1" applyBorder="1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39" fillId="0" borderId="15" xfId="0" applyFont="1" applyFill="1" applyBorder="1" applyAlignment="1"/>
    <xf numFmtId="0" fontId="40" fillId="0" borderId="16" xfId="0" applyFont="1" applyFill="1" applyBorder="1"/>
    <xf numFmtId="0" fontId="40" fillId="0" borderId="17" xfId="0" applyFont="1" applyFill="1" applyBorder="1"/>
    <xf numFmtId="14" fontId="29" fillId="0" borderId="15" xfId="0" applyNumberFormat="1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4" fontId="29" fillId="0" borderId="15" xfId="0" applyNumberFormat="1" applyFont="1" applyFill="1" applyBorder="1" applyAlignment="1">
      <alignment horizontal="center"/>
    </xf>
    <xf numFmtId="0" fontId="33" fillId="0" borderId="15" xfId="0" applyFont="1" applyBorder="1" applyAlignment="1">
      <alignment horizontal="center" wrapText="1"/>
    </xf>
    <xf numFmtId="0" fontId="33" fillId="0" borderId="17" xfId="0" applyFont="1" applyBorder="1" applyAlignment="1">
      <alignment horizontal="center" wrapText="1"/>
    </xf>
    <xf numFmtId="14" fontId="29" fillId="0" borderId="17" xfId="0" applyNumberFormat="1" applyFont="1" applyFill="1" applyBorder="1" applyAlignment="1">
      <alignment horizontal="center"/>
    </xf>
    <xf numFmtId="4" fontId="29" fillId="0" borderId="17" xfId="0" applyNumberFormat="1" applyFont="1" applyFill="1" applyBorder="1" applyAlignment="1">
      <alignment horizontal="center"/>
    </xf>
    <xf numFmtId="0" fontId="35" fillId="0" borderId="10" xfId="0" applyFont="1" applyBorder="1" applyAlignment="1"/>
    <xf numFmtId="0" fontId="29" fillId="0" borderId="10" xfId="0" applyFont="1" applyBorder="1"/>
    <xf numFmtId="0" fontId="36" fillId="0" borderId="10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35" fillId="0" borderId="10" xfId="0" applyFont="1" applyBorder="1" applyAlignment="1">
      <alignment wrapText="1"/>
    </xf>
    <xf numFmtId="0" fontId="29" fillId="0" borderId="0" xfId="0" applyFont="1"/>
    <xf numFmtId="0" fontId="38" fillId="0" borderId="15" xfId="0" applyFont="1" applyBorder="1" applyAlignment="1"/>
    <xf numFmtId="0" fontId="35" fillId="0" borderId="10" xfId="0" applyFont="1" applyBorder="1"/>
    <xf numFmtId="0" fontId="42" fillId="0" borderId="0" xfId="42" applyFont="1" applyFill="1" applyAlignment="1">
      <alignment horizontal="center" vertical="center"/>
    </xf>
    <xf numFmtId="17" fontId="43" fillId="0" borderId="0" xfId="42" applyNumberFormat="1" applyFont="1" applyFill="1" applyAlignment="1">
      <alignment horizontal="center"/>
    </xf>
    <xf numFmtId="0" fontId="42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46035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1439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2218670"/>
          <a:ext cx="914399" cy="926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46035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1439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980545"/>
          <a:ext cx="914399" cy="926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32700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32700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47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55143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4965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opLeftCell="A97" workbookViewId="0">
      <selection activeCell="D115" sqref="D115"/>
    </sheetView>
  </sheetViews>
  <sheetFormatPr defaultColWidth="9.109375" defaultRowHeight="14.4" x14ac:dyDescent="0.3"/>
  <cols>
    <col min="1" max="2" width="13.6640625" style="30" customWidth="1"/>
    <col min="3" max="3" width="9.6640625" style="30" customWidth="1"/>
    <col min="4" max="4" width="11.6640625" style="30" customWidth="1"/>
    <col min="5" max="8" width="9.6640625" style="30" customWidth="1"/>
    <col min="9" max="10" width="15.6640625" style="30" customWidth="1"/>
    <col min="11" max="13" width="9.109375" style="30"/>
    <col min="14" max="14" width="10.109375" style="30" bestFit="1" customWidth="1"/>
    <col min="15" max="16384" width="9.109375" style="30"/>
  </cols>
  <sheetData>
    <row r="1" spans="1:10" ht="15.6" x14ac:dyDescent="0.3">
      <c r="A1" s="126" t="s">
        <v>117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x14ac:dyDescent="0.3">
      <c r="A2" s="121" t="s">
        <v>118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" x14ac:dyDescent="0.3">
      <c r="A3" s="121" t="s">
        <v>119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" x14ac:dyDescent="0.25">
      <c r="A4" s="121" t="s">
        <v>120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5" x14ac:dyDescent="0.25">
      <c r="A5" s="122" t="s">
        <v>121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3">
      <c r="A7" s="123" t="s">
        <v>122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ht="15" x14ac:dyDescent="0.25">
      <c r="A8" s="123" t="s">
        <v>123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0" ht="15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</row>
    <row r="10" spans="1:10" x14ac:dyDescent="0.3">
      <c r="A10" s="159" t="s">
        <v>124</v>
      </c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0" x14ac:dyDescent="0.3">
      <c r="A11" s="152" t="s">
        <v>125</v>
      </c>
      <c r="B11" s="153"/>
      <c r="C11" s="153"/>
      <c r="D11" s="153"/>
      <c r="E11" s="153"/>
      <c r="F11" s="153"/>
      <c r="G11" s="153"/>
      <c r="H11" s="153"/>
      <c r="I11" s="153"/>
      <c r="J11" s="153"/>
    </row>
    <row r="12" spans="1:10" ht="15" x14ac:dyDescent="0.25">
      <c r="A12" s="152" t="s">
        <v>126</v>
      </c>
      <c r="B12" s="153"/>
      <c r="C12" s="153"/>
      <c r="D12" s="153"/>
      <c r="E12" s="153"/>
      <c r="F12" s="153"/>
      <c r="G12" s="153"/>
      <c r="H12" s="153"/>
      <c r="I12" s="153"/>
      <c r="J12" s="153"/>
    </row>
    <row r="13" spans="1:10" x14ac:dyDescent="0.3">
      <c r="A13" s="152" t="s">
        <v>127</v>
      </c>
      <c r="B13" s="153"/>
      <c r="C13" s="153"/>
      <c r="D13" s="153"/>
      <c r="E13" s="153"/>
      <c r="F13" s="153"/>
      <c r="G13" s="153"/>
      <c r="H13" s="153"/>
      <c r="I13" s="153"/>
      <c r="J13" s="153"/>
    </row>
    <row r="14" spans="1:10" x14ac:dyDescent="0.3">
      <c r="A14" s="159" t="s">
        <v>128</v>
      </c>
      <c r="B14" s="153"/>
      <c r="C14" s="153"/>
      <c r="D14" s="153"/>
      <c r="E14" s="153"/>
      <c r="F14" s="153"/>
      <c r="G14" s="153"/>
      <c r="H14" s="153"/>
      <c r="I14" s="153"/>
      <c r="J14" s="153"/>
    </row>
    <row r="15" spans="1:10" ht="15" x14ac:dyDescent="0.25">
      <c r="A15" s="152" t="s">
        <v>129</v>
      </c>
      <c r="B15" s="153"/>
      <c r="C15" s="153"/>
      <c r="D15" s="153"/>
      <c r="E15" s="153"/>
      <c r="F15" s="153"/>
      <c r="G15" s="153"/>
      <c r="H15" s="153"/>
      <c r="I15" s="153"/>
      <c r="J15" s="153"/>
    </row>
    <row r="16" spans="1:10" x14ac:dyDescent="0.3">
      <c r="A16" s="154" t="s">
        <v>194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3">
      <c r="A17" s="156" t="s">
        <v>130</v>
      </c>
      <c r="B17" s="153"/>
      <c r="C17" s="153"/>
      <c r="D17" s="153"/>
      <c r="E17" s="153"/>
      <c r="F17" s="153"/>
      <c r="G17" s="153"/>
      <c r="H17" s="153"/>
      <c r="I17" s="153"/>
      <c r="J17" s="153"/>
    </row>
    <row r="18" spans="1:10" ht="15" x14ac:dyDescent="0.25">
      <c r="A18" s="157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ht="15" x14ac:dyDescent="0.25">
      <c r="A19" s="158" t="s">
        <v>193</v>
      </c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15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 x14ac:dyDescent="0.3">
      <c r="A21" s="118" t="s">
        <v>132</v>
      </c>
      <c r="B21" s="96"/>
      <c r="C21" s="96"/>
      <c r="D21" s="97"/>
      <c r="E21" s="118" t="s">
        <v>133</v>
      </c>
      <c r="F21" s="97"/>
      <c r="G21" s="118" t="s">
        <v>134</v>
      </c>
      <c r="H21" s="97"/>
      <c r="I21" s="118" t="s">
        <v>135</v>
      </c>
      <c r="J21" s="97"/>
    </row>
    <row r="22" spans="1:10" x14ac:dyDescent="0.3">
      <c r="A22" s="141" t="s">
        <v>136</v>
      </c>
      <c r="B22" s="142"/>
      <c r="C22" s="142"/>
      <c r="D22" s="143"/>
      <c r="E22" s="144">
        <v>43131</v>
      </c>
      <c r="F22" s="145"/>
      <c r="G22" s="146" t="s">
        <v>137</v>
      </c>
      <c r="H22" s="145"/>
      <c r="I22" s="147">
        <v>1543440</v>
      </c>
      <c r="J22" s="145"/>
    </row>
    <row r="23" spans="1:10" x14ac:dyDescent="0.3">
      <c r="A23" s="141" t="s">
        <v>138</v>
      </c>
      <c r="B23" s="142"/>
      <c r="C23" s="142"/>
      <c r="D23" s="143"/>
      <c r="E23" s="144">
        <v>43272</v>
      </c>
      <c r="F23" s="150"/>
      <c r="G23" s="146" t="s">
        <v>139</v>
      </c>
      <c r="H23" s="145"/>
      <c r="I23" s="147">
        <v>46306.06</v>
      </c>
      <c r="J23" s="151"/>
    </row>
    <row r="24" spans="1:10" x14ac:dyDescent="0.3">
      <c r="A24" s="141" t="s">
        <v>140</v>
      </c>
      <c r="B24" s="142"/>
      <c r="C24" s="142"/>
      <c r="D24" s="143"/>
      <c r="E24" s="144">
        <v>43462</v>
      </c>
      <c r="F24" s="145"/>
      <c r="G24" s="146" t="s">
        <v>141</v>
      </c>
      <c r="H24" s="145"/>
      <c r="I24" s="147">
        <v>1662821.82</v>
      </c>
      <c r="J24" s="145"/>
    </row>
    <row r="25" spans="1:10" x14ac:dyDescent="0.3">
      <c r="A25" s="141" t="s">
        <v>142</v>
      </c>
      <c r="B25" s="142"/>
      <c r="C25" s="142"/>
      <c r="D25" s="143"/>
      <c r="E25" s="144">
        <v>43588</v>
      </c>
      <c r="F25" s="145"/>
      <c r="G25" s="146" t="s">
        <v>141</v>
      </c>
      <c r="H25" s="145"/>
      <c r="I25" s="147">
        <v>1781796.38</v>
      </c>
      <c r="J25" s="145"/>
    </row>
    <row r="26" spans="1:10" x14ac:dyDescent="0.3">
      <c r="A26" s="141" t="s">
        <v>143</v>
      </c>
      <c r="B26" s="142"/>
      <c r="C26" s="142"/>
      <c r="D26" s="143"/>
      <c r="E26" s="144">
        <v>43825</v>
      </c>
      <c r="F26" s="145"/>
      <c r="G26" s="146" t="s">
        <v>144</v>
      </c>
      <c r="H26" s="145"/>
      <c r="I26" s="147">
        <v>3444361.84</v>
      </c>
      <c r="J26" s="145"/>
    </row>
    <row r="27" spans="1:10" x14ac:dyDescent="0.3">
      <c r="A27" s="141" t="s">
        <v>145</v>
      </c>
      <c r="B27" s="142"/>
      <c r="C27" s="142"/>
      <c r="D27" s="143"/>
      <c r="E27" s="144">
        <v>44292</v>
      </c>
      <c r="F27" s="145"/>
      <c r="G27" s="146" t="s">
        <v>146</v>
      </c>
      <c r="H27" s="145"/>
      <c r="I27" s="147">
        <v>2541151.52</v>
      </c>
      <c r="J27" s="145"/>
    </row>
    <row r="28" spans="1:10" x14ac:dyDescent="0.3">
      <c r="A28" s="141" t="s">
        <v>147</v>
      </c>
      <c r="B28" s="142"/>
      <c r="C28" s="142"/>
      <c r="D28" s="143"/>
      <c r="E28" s="144">
        <v>44369</v>
      </c>
      <c r="F28" s="145"/>
      <c r="G28" s="146" t="s">
        <v>148</v>
      </c>
      <c r="H28" s="145"/>
      <c r="I28" s="147">
        <v>30000</v>
      </c>
      <c r="J28" s="145"/>
    </row>
    <row r="29" spans="1:10" x14ac:dyDescent="0.3">
      <c r="A29" s="63"/>
      <c r="B29" s="63"/>
      <c r="C29" s="63"/>
      <c r="D29" s="63"/>
      <c r="E29" s="63"/>
      <c r="F29" s="63"/>
      <c r="G29" s="63"/>
      <c r="H29" s="63"/>
      <c r="I29" s="64"/>
      <c r="J29" s="64"/>
    </row>
    <row r="30" spans="1:10" x14ac:dyDescent="0.3">
      <c r="A30" s="105" t="s">
        <v>149</v>
      </c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3">
      <c r="A31" s="148" t="s">
        <v>150</v>
      </c>
      <c r="B31" s="97"/>
      <c r="C31" s="148" t="s">
        <v>151</v>
      </c>
      <c r="D31" s="97"/>
      <c r="E31" s="148" t="s">
        <v>152</v>
      </c>
      <c r="F31" s="97"/>
      <c r="G31" s="148" t="s">
        <v>153</v>
      </c>
      <c r="H31" s="149"/>
      <c r="I31" s="148" t="s">
        <v>154</v>
      </c>
      <c r="J31" s="97"/>
    </row>
    <row r="32" spans="1:10" x14ac:dyDescent="0.3">
      <c r="A32" s="136">
        <v>44387</v>
      </c>
      <c r="B32" s="100"/>
      <c r="C32" s="101">
        <v>115000</v>
      </c>
      <c r="D32" s="103"/>
      <c r="E32" s="137">
        <v>44384</v>
      </c>
      <c r="F32" s="100"/>
      <c r="G32" s="138">
        <v>286492</v>
      </c>
      <c r="H32" s="139"/>
      <c r="I32" s="135">
        <v>115000</v>
      </c>
      <c r="J32" s="130"/>
    </row>
    <row r="33" spans="1:10" x14ac:dyDescent="0.3">
      <c r="A33" s="137"/>
      <c r="B33" s="140"/>
      <c r="C33" s="101"/>
      <c r="D33" s="103"/>
      <c r="E33" s="137"/>
      <c r="F33" s="140"/>
      <c r="G33" s="138"/>
      <c r="H33" s="139"/>
      <c r="I33" s="135"/>
      <c r="J33" s="130"/>
    </row>
    <row r="34" spans="1:10" x14ac:dyDescent="0.3">
      <c r="A34" s="134"/>
      <c r="B34" s="97"/>
      <c r="C34" s="134"/>
      <c r="D34" s="97"/>
      <c r="E34" s="134"/>
      <c r="F34" s="97"/>
      <c r="G34" s="134"/>
      <c r="H34" s="97"/>
      <c r="I34" s="135"/>
      <c r="J34" s="130"/>
    </row>
    <row r="35" spans="1:10" x14ac:dyDescent="0.3">
      <c r="A35" s="127" t="s">
        <v>155</v>
      </c>
      <c r="B35" s="96"/>
      <c r="C35" s="96"/>
      <c r="D35" s="96"/>
      <c r="E35" s="96"/>
      <c r="F35" s="97"/>
      <c r="G35" s="128"/>
      <c r="H35" s="97"/>
      <c r="I35" s="129">
        <v>8057.37</v>
      </c>
      <c r="J35" s="130"/>
    </row>
    <row r="36" spans="1:10" x14ac:dyDescent="0.3">
      <c r="A36" s="127" t="s">
        <v>156</v>
      </c>
      <c r="B36" s="96"/>
      <c r="C36" s="96"/>
      <c r="D36" s="96"/>
      <c r="E36" s="96"/>
      <c r="F36" s="97"/>
      <c r="G36" s="128"/>
      <c r="H36" s="97"/>
      <c r="I36" s="131">
        <f>SUM(I32:J34)</f>
        <v>115000</v>
      </c>
      <c r="J36" s="130"/>
    </row>
    <row r="37" spans="1:10" x14ac:dyDescent="0.3">
      <c r="A37" s="127" t="s">
        <v>157</v>
      </c>
      <c r="B37" s="96"/>
      <c r="C37" s="96"/>
      <c r="D37" s="96"/>
      <c r="E37" s="96"/>
      <c r="F37" s="97"/>
      <c r="G37" s="128"/>
      <c r="H37" s="97"/>
      <c r="I37" s="129">
        <v>203.12</v>
      </c>
      <c r="J37" s="130"/>
    </row>
    <row r="38" spans="1:10" x14ac:dyDescent="0.3">
      <c r="A38" s="127" t="s">
        <v>158</v>
      </c>
      <c r="B38" s="132"/>
      <c r="C38" s="132"/>
      <c r="D38" s="132"/>
      <c r="E38" s="132"/>
      <c r="F38" s="133"/>
      <c r="G38" s="128"/>
      <c r="H38" s="97"/>
      <c r="I38" s="131">
        <v>0</v>
      </c>
      <c r="J38" s="130"/>
    </row>
    <row r="39" spans="1:10" x14ac:dyDescent="0.3">
      <c r="A39" s="127" t="s">
        <v>159</v>
      </c>
      <c r="B39" s="96"/>
      <c r="C39" s="96"/>
      <c r="D39" s="96"/>
      <c r="E39" s="96"/>
      <c r="F39" s="97"/>
      <c r="G39" s="128"/>
      <c r="H39" s="97"/>
      <c r="I39" s="129">
        <f>SUM(I35:J38)</f>
        <v>123260.48999999999</v>
      </c>
      <c r="J39" s="130"/>
    </row>
    <row r="40" spans="1:10" x14ac:dyDescent="0.3">
      <c r="A40" s="127" t="s">
        <v>160</v>
      </c>
      <c r="B40" s="96"/>
      <c r="C40" s="96"/>
      <c r="D40" s="96"/>
      <c r="E40" s="96"/>
      <c r="F40" s="97"/>
      <c r="G40" s="128"/>
      <c r="H40" s="97"/>
      <c r="I40" s="129">
        <v>0</v>
      </c>
      <c r="J40" s="130"/>
    </row>
    <row r="41" spans="1:10" x14ac:dyDescent="0.3">
      <c r="A41" s="127" t="s">
        <v>161</v>
      </c>
      <c r="B41" s="96"/>
      <c r="C41" s="96"/>
      <c r="D41" s="96"/>
      <c r="E41" s="96"/>
      <c r="F41" s="97"/>
      <c r="G41" s="128"/>
      <c r="H41" s="97"/>
      <c r="I41" s="131">
        <f>I39+I40</f>
        <v>123260.48999999999</v>
      </c>
      <c r="J41" s="130"/>
    </row>
    <row r="42" spans="1:10" x14ac:dyDescent="0.3">
      <c r="A42" s="107" t="s">
        <v>162</v>
      </c>
      <c r="B42" s="104"/>
      <c r="C42" s="104"/>
      <c r="D42" s="104"/>
      <c r="E42" s="104"/>
      <c r="F42" s="104"/>
      <c r="G42" s="104"/>
      <c r="H42" s="104"/>
      <c r="I42" s="104"/>
      <c r="J42" s="104"/>
    </row>
    <row r="43" spans="1:10" x14ac:dyDescent="0.3">
      <c r="A43" s="107" t="s">
        <v>163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x14ac:dyDescent="0.3">
      <c r="A44" s="107" t="s">
        <v>164</v>
      </c>
      <c r="B44" s="104"/>
      <c r="C44" s="104"/>
      <c r="D44" s="104"/>
      <c r="E44" s="104"/>
      <c r="F44" s="104"/>
      <c r="G44" s="104"/>
      <c r="H44" s="104"/>
      <c r="I44" s="104"/>
      <c r="J44" s="104"/>
    </row>
    <row r="45" spans="1:10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21.75" customHeight="1" x14ac:dyDescent="0.3">
      <c r="A46" s="124" t="s">
        <v>165</v>
      </c>
      <c r="B46" s="125"/>
      <c r="C46" s="125"/>
      <c r="D46" s="125"/>
      <c r="E46" s="125"/>
      <c r="F46" s="125"/>
      <c r="G46" s="125"/>
      <c r="H46" s="125"/>
      <c r="I46" s="125"/>
      <c r="J46" s="120"/>
    </row>
    <row r="47" spans="1:10" x14ac:dyDescent="0.3">
      <c r="A47" s="65"/>
      <c r="B47" s="66"/>
      <c r="C47" s="66"/>
      <c r="D47" s="66"/>
      <c r="E47" s="66"/>
      <c r="F47" s="66"/>
      <c r="G47" s="66"/>
      <c r="H47" s="66"/>
      <c r="I47" s="66"/>
      <c r="J47" s="66"/>
    </row>
    <row r="48" spans="1:10" x14ac:dyDescent="0.3">
      <c r="A48" s="65"/>
      <c r="B48" s="66"/>
      <c r="C48" s="66"/>
      <c r="D48" s="66"/>
      <c r="E48" s="66"/>
      <c r="F48" s="66"/>
      <c r="G48" s="66"/>
      <c r="H48" s="66"/>
      <c r="I48" s="66"/>
      <c r="J48" s="66"/>
    </row>
    <row r="49" spans="1:10" x14ac:dyDescent="0.3">
      <c r="A49" s="65"/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3">
      <c r="A50" s="65"/>
      <c r="B50" s="66"/>
      <c r="C50" s="66"/>
      <c r="D50" s="66"/>
      <c r="E50" s="66"/>
      <c r="F50" s="66"/>
      <c r="G50" s="66"/>
      <c r="H50" s="66"/>
      <c r="I50" s="66"/>
      <c r="J50" s="66"/>
    </row>
    <row r="51" spans="1:10" x14ac:dyDescent="0.3">
      <c r="A51" s="65"/>
      <c r="B51" s="66"/>
      <c r="C51" s="66"/>
      <c r="D51" s="66"/>
      <c r="E51" s="66"/>
      <c r="F51" s="66"/>
      <c r="G51" s="66"/>
      <c r="H51" s="66"/>
      <c r="I51" s="66"/>
      <c r="J51" s="66"/>
    </row>
    <row r="52" spans="1:10" x14ac:dyDescent="0.3">
      <c r="A52" s="65"/>
      <c r="B52" s="66"/>
      <c r="C52" s="66"/>
      <c r="D52" s="66"/>
      <c r="E52" s="66"/>
      <c r="F52" s="66"/>
      <c r="G52" s="66"/>
      <c r="H52" s="66"/>
      <c r="I52" s="66"/>
      <c r="J52" s="66"/>
    </row>
    <row r="53" spans="1:10" x14ac:dyDescent="0.3">
      <c r="A53" s="65"/>
      <c r="B53" s="66"/>
      <c r="C53" s="66"/>
      <c r="D53" s="66"/>
      <c r="E53" s="66"/>
      <c r="F53" s="66"/>
      <c r="G53" s="66"/>
      <c r="H53" s="66"/>
      <c r="I53" s="66"/>
      <c r="J53" s="66"/>
    </row>
    <row r="54" spans="1:10" x14ac:dyDescent="0.3">
      <c r="A54" s="65"/>
      <c r="B54" s="66"/>
      <c r="C54" s="66"/>
      <c r="D54" s="66"/>
      <c r="E54" s="66"/>
      <c r="F54" s="66"/>
      <c r="G54" s="66"/>
      <c r="H54" s="66"/>
      <c r="I54" s="66"/>
      <c r="J54" s="66"/>
    </row>
    <row r="55" spans="1:10" x14ac:dyDescent="0.3">
      <c r="A55" s="65"/>
      <c r="B55" s="66"/>
      <c r="C55" s="66"/>
      <c r="D55" s="66"/>
      <c r="E55" s="66"/>
      <c r="F55" s="66"/>
      <c r="G55" s="66"/>
      <c r="H55" s="66"/>
      <c r="I55" s="66"/>
      <c r="J55" s="66"/>
    </row>
    <row r="56" spans="1:10" x14ac:dyDescent="0.3">
      <c r="A56" s="65"/>
      <c r="B56" s="66"/>
      <c r="C56" s="66"/>
      <c r="D56" s="66"/>
      <c r="E56" s="66"/>
      <c r="F56" s="66"/>
      <c r="G56" s="66"/>
      <c r="H56" s="66"/>
      <c r="I56" s="66"/>
      <c r="J56" s="66"/>
    </row>
    <row r="57" spans="1:10" x14ac:dyDescent="0.3">
      <c r="A57" s="65"/>
      <c r="B57" s="66"/>
      <c r="C57" s="66"/>
      <c r="D57" s="66"/>
      <c r="E57" s="66"/>
      <c r="F57" s="66"/>
      <c r="G57" s="66"/>
      <c r="H57" s="66"/>
      <c r="I57" s="66"/>
      <c r="J57" s="66"/>
    </row>
    <row r="58" spans="1:10" x14ac:dyDescent="0.3">
      <c r="A58" s="65"/>
      <c r="B58" s="66"/>
      <c r="C58" s="66"/>
      <c r="D58" s="66"/>
      <c r="E58" s="66"/>
      <c r="F58" s="66"/>
      <c r="G58" s="66"/>
      <c r="H58" s="66"/>
      <c r="I58" s="66"/>
      <c r="J58" s="66"/>
    </row>
    <row r="59" spans="1:10" x14ac:dyDescent="0.3">
      <c r="A59" s="65"/>
      <c r="B59" s="66"/>
      <c r="C59" s="66"/>
      <c r="D59" s="66"/>
      <c r="E59" s="66"/>
      <c r="F59" s="66"/>
      <c r="G59" s="66"/>
      <c r="H59" s="66"/>
      <c r="I59" s="66"/>
      <c r="J59" s="66"/>
    </row>
    <row r="60" spans="1:10" x14ac:dyDescent="0.3">
      <c r="A60" s="65"/>
      <c r="B60" s="66"/>
      <c r="C60" s="66"/>
      <c r="D60" s="66"/>
      <c r="E60" s="66"/>
      <c r="F60" s="66"/>
      <c r="G60" s="66"/>
      <c r="H60" s="66"/>
      <c r="I60" s="66"/>
      <c r="J60" s="66"/>
    </row>
    <row r="61" spans="1:10" x14ac:dyDescent="0.3">
      <c r="A61" s="65"/>
      <c r="B61" s="66"/>
      <c r="C61" s="66"/>
      <c r="D61" s="66"/>
      <c r="E61" s="66"/>
      <c r="F61" s="66"/>
      <c r="G61" s="66"/>
      <c r="H61" s="66"/>
      <c r="I61" s="66"/>
      <c r="J61" s="66"/>
    </row>
    <row r="62" spans="1:10" x14ac:dyDescent="0.3">
      <c r="A62" s="65"/>
      <c r="B62" s="66"/>
      <c r="C62" s="66"/>
      <c r="D62" s="66"/>
      <c r="E62" s="66"/>
      <c r="F62" s="66"/>
      <c r="G62" s="66"/>
      <c r="H62" s="66"/>
      <c r="I62" s="66"/>
      <c r="J62" s="66"/>
    </row>
    <row r="63" spans="1:10" x14ac:dyDescent="0.3">
      <c r="A63" s="65"/>
      <c r="B63" s="66"/>
      <c r="C63" s="66"/>
      <c r="D63" s="66"/>
      <c r="E63" s="66"/>
      <c r="F63" s="66"/>
      <c r="G63" s="66"/>
      <c r="H63" s="66"/>
      <c r="I63" s="66"/>
      <c r="J63" s="66"/>
    </row>
    <row r="64" spans="1:10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</row>
    <row r="65" spans="1:10" ht="15.6" x14ac:dyDescent="0.3">
      <c r="A65" s="126" t="s">
        <v>117</v>
      </c>
      <c r="B65" s="126"/>
      <c r="C65" s="126"/>
      <c r="D65" s="126"/>
      <c r="E65" s="126"/>
      <c r="F65" s="126"/>
      <c r="G65" s="126"/>
      <c r="H65" s="126"/>
      <c r="I65" s="126"/>
      <c r="J65" s="126"/>
    </row>
    <row r="66" spans="1:10" ht="15" x14ac:dyDescent="0.3">
      <c r="A66" s="121" t="s">
        <v>118</v>
      </c>
      <c r="B66" s="121"/>
      <c r="C66" s="121"/>
      <c r="D66" s="121"/>
      <c r="E66" s="121"/>
      <c r="F66" s="121"/>
      <c r="G66" s="121"/>
      <c r="H66" s="121"/>
      <c r="I66" s="121"/>
      <c r="J66" s="121"/>
    </row>
    <row r="67" spans="1:10" ht="15" x14ac:dyDescent="0.3">
      <c r="A67" s="121" t="s">
        <v>119</v>
      </c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0" ht="15" x14ac:dyDescent="0.3">
      <c r="A68" s="121" t="s">
        <v>120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0" x14ac:dyDescent="0.3">
      <c r="A69" s="122" t="s">
        <v>121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3">
      <c r="A71" s="123" t="s">
        <v>122</v>
      </c>
      <c r="B71" s="104"/>
      <c r="C71" s="104"/>
      <c r="D71" s="104"/>
      <c r="E71" s="104"/>
      <c r="F71" s="104"/>
      <c r="G71" s="104"/>
      <c r="H71" s="104"/>
      <c r="I71" s="104"/>
      <c r="J71" s="104"/>
    </row>
    <row r="72" spans="1:10" x14ac:dyDescent="0.3">
      <c r="A72" s="123" t="s">
        <v>123</v>
      </c>
      <c r="B72" s="104"/>
      <c r="C72" s="104"/>
      <c r="D72" s="104"/>
      <c r="E72" s="104"/>
      <c r="F72" s="104"/>
      <c r="G72" s="104"/>
      <c r="H72" s="104"/>
      <c r="I72" s="104"/>
      <c r="J72" s="104"/>
    </row>
    <row r="73" spans="1:10" x14ac:dyDescent="0.3">
      <c r="A73" s="65"/>
      <c r="B73" s="66"/>
      <c r="C73" s="66"/>
      <c r="D73" s="66"/>
      <c r="E73" s="66"/>
      <c r="F73" s="66"/>
      <c r="G73" s="66"/>
      <c r="H73" s="66"/>
      <c r="I73" s="66"/>
      <c r="J73" s="66"/>
    </row>
    <row r="74" spans="1:10" x14ac:dyDescent="0.3">
      <c r="A74" s="105" t="s">
        <v>166</v>
      </c>
      <c r="B74" s="96"/>
      <c r="C74" s="96"/>
      <c r="D74" s="96"/>
      <c r="E74" s="96"/>
      <c r="F74" s="96"/>
      <c r="G74" s="96"/>
      <c r="H74" s="96"/>
      <c r="I74" s="96"/>
      <c r="J74" s="97"/>
    </row>
    <row r="75" spans="1:10" x14ac:dyDescent="0.3">
      <c r="A75" s="117" t="str">
        <f>A19</f>
        <v>ORIGEM DOS RECURSOS (1): Municipal</v>
      </c>
      <c r="B75" s="96"/>
      <c r="C75" s="96"/>
      <c r="D75" s="96"/>
      <c r="E75" s="96"/>
      <c r="F75" s="96"/>
      <c r="G75" s="96"/>
      <c r="H75" s="96"/>
      <c r="I75" s="96"/>
      <c r="J75" s="97"/>
    </row>
    <row r="76" spans="1:10" ht="72.599999999999994" x14ac:dyDescent="0.3">
      <c r="A76" s="118" t="s">
        <v>167</v>
      </c>
      <c r="B76" s="97"/>
      <c r="C76" s="119" t="s">
        <v>168</v>
      </c>
      <c r="D76" s="120"/>
      <c r="E76" s="118" t="s">
        <v>169</v>
      </c>
      <c r="F76" s="97"/>
      <c r="G76" s="118" t="s">
        <v>170</v>
      </c>
      <c r="H76" s="97"/>
      <c r="I76" s="67" t="s">
        <v>171</v>
      </c>
      <c r="J76" s="67" t="s">
        <v>172</v>
      </c>
    </row>
    <row r="77" spans="1:10" x14ac:dyDescent="0.3">
      <c r="A77" s="110" t="s">
        <v>173</v>
      </c>
      <c r="B77" s="110"/>
      <c r="C77" s="111">
        <v>5557.65</v>
      </c>
      <c r="D77" s="103"/>
      <c r="E77" s="101">
        <v>374</v>
      </c>
      <c r="F77" s="103"/>
      <c r="G77" s="101">
        <f t="shared" ref="G77:G82" si="0">C77-J77</f>
        <v>5300.5499999999993</v>
      </c>
      <c r="H77" s="103"/>
      <c r="I77" s="68">
        <f t="shared" ref="I77:I82" si="1">+E77+G77</f>
        <v>5674.5499999999993</v>
      </c>
      <c r="J77" s="68">
        <v>257.10000000000002</v>
      </c>
    </row>
    <row r="78" spans="1:10" x14ac:dyDescent="0.3">
      <c r="A78" s="114" t="s">
        <v>174</v>
      </c>
      <c r="B78" s="114"/>
      <c r="C78" s="111">
        <v>4620.1000000000004</v>
      </c>
      <c r="D78" s="103"/>
      <c r="E78" s="101">
        <v>640.16</v>
      </c>
      <c r="F78" s="103"/>
      <c r="G78" s="101">
        <f t="shared" si="0"/>
        <v>3971.9400000000005</v>
      </c>
      <c r="H78" s="103"/>
      <c r="I78" s="68">
        <f t="shared" si="1"/>
        <v>4612.1000000000004</v>
      </c>
      <c r="J78" s="68">
        <v>648.16</v>
      </c>
    </row>
    <row r="79" spans="1:10" x14ac:dyDescent="0.3">
      <c r="A79" s="115" t="s">
        <v>175</v>
      </c>
      <c r="B79" s="116"/>
      <c r="C79" s="111">
        <v>104603.08</v>
      </c>
      <c r="D79" s="103"/>
      <c r="E79" s="101">
        <v>29805.27</v>
      </c>
      <c r="F79" s="103"/>
      <c r="G79" s="101">
        <f t="shared" si="0"/>
        <v>74741.91</v>
      </c>
      <c r="H79" s="103"/>
      <c r="I79" s="68">
        <f t="shared" si="1"/>
        <v>104547.18000000001</v>
      </c>
      <c r="J79" s="68">
        <v>29861.17</v>
      </c>
    </row>
    <row r="80" spans="1:10" x14ac:dyDescent="0.3">
      <c r="A80" s="110" t="s">
        <v>176</v>
      </c>
      <c r="B80" s="110"/>
      <c r="C80" s="111">
        <v>506.99</v>
      </c>
      <c r="D80" s="103"/>
      <c r="E80" s="101">
        <v>460</v>
      </c>
      <c r="F80" s="103"/>
      <c r="G80" s="101">
        <f t="shared" si="0"/>
        <v>506.99</v>
      </c>
      <c r="H80" s="103"/>
      <c r="I80" s="68">
        <f t="shared" si="1"/>
        <v>966.99</v>
      </c>
      <c r="J80" s="68">
        <v>0</v>
      </c>
    </row>
    <row r="81" spans="1:14" x14ac:dyDescent="0.3">
      <c r="A81" s="110" t="s">
        <v>177</v>
      </c>
      <c r="B81" s="110"/>
      <c r="C81" s="111">
        <v>282.64</v>
      </c>
      <c r="D81" s="103"/>
      <c r="E81" s="101">
        <v>5624.32</v>
      </c>
      <c r="F81" s="103"/>
      <c r="G81" s="101">
        <f t="shared" si="0"/>
        <v>282.64</v>
      </c>
      <c r="H81" s="103"/>
      <c r="I81" s="68">
        <f t="shared" si="1"/>
        <v>5906.96</v>
      </c>
      <c r="J81" s="68">
        <v>0</v>
      </c>
    </row>
    <row r="82" spans="1:14" x14ac:dyDescent="0.3">
      <c r="A82" s="110" t="s">
        <v>178</v>
      </c>
      <c r="B82" s="110"/>
      <c r="C82" s="111">
        <v>1032.73</v>
      </c>
      <c r="D82" s="103"/>
      <c r="E82" s="101">
        <v>731</v>
      </c>
      <c r="F82" s="103"/>
      <c r="G82" s="101">
        <f t="shared" si="0"/>
        <v>301.73</v>
      </c>
      <c r="H82" s="103"/>
      <c r="I82" s="68">
        <f t="shared" si="1"/>
        <v>1032.73</v>
      </c>
      <c r="J82" s="68">
        <v>731</v>
      </c>
      <c r="N82" s="31"/>
    </row>
    <row r="83" spans="1:14" x14ac:dyDescent="0.3">
      <c r="A83" s="112" t="s">
        <v>109</v>
      </c>
      <c r="B83" s="113"/>
      <c r="C83" s="111">
        <f>SUM(C77:D82)</f>
        <v>116603.19</v>
      </c>
      <c r="D83" s="103"/>
      <c r="E83" s="101">
        <f>SUM(E77:F82)</f>
        <v>37634.75</v>
      </c>
      <c r="F83" s="103"/>
      <c r="G83" s="101">
        <f>SUM(G77:H82)</f>
        <v>85105.760000000009</v>
      </c>
      <c r="H83" s="103"/>
      <c r="I83" s="68">
        <f>SUM(I77:I82)</f>
        <v>122740.51000000001</v>
      </c>
      <c r="J83" s="68">
        <f>SUM(J77:J82)</f>
        <v>31497.429999999997</v>
      </c>
    </row>
    <row r="84" spans="1:14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</row>
    <row r="85" spans="1:14" x14ac:dyDescent="0.3">
      <c r="A85" s="107" t="s">
        <v>180</v>
      </c>
      <c r="B85" s="104"/>
      <c r="C85" s="104"/>
      <c r="D85" s="104"/>
      <c r="E85" s="104"/>
      <c r="F85" s="104"/>
      <c r="G85" s="104"/>
      <c r="H85" s="104"/>
      <c r="I85" s="104"/>
      <c r="J85" s="104"/>
    </row>
    <row r="86" spans="1:14" x14ac:dyDescent="0.3">
      <c r="A86" s="107" t="s">
        <v>181</v>
      </c>
      <c r="B86" s="104"/>
      <c r="C86" s="104"/>
      <c r="D86" s="104"/>
      <c r="E86" s="104"/>
      <c r="F86" s="104"/>
      <c r="G86" s="104"/>
      <c r="H86" s="104"/>
      <c r="I86" s="104"/>
      <c r="J86" s="104"/>
    </row>
    <row r="87" spans="1:14" x14ac:dyDescent="0.3">
      <c r="A87" s="107" t="s">
        <v>182</v>
      </c>
      <c r="B87" s="104"/>
      <c r="C87" s="104"/>
      <c r="D87" s="104"/>
      <c r="E87" s="104"/>
      <c r="F87" s="104"/>
      <c r="G87" s="104"/>
      <c r="H87" s="104"/>
      <c r="I87" s="104"/>
      <c r="J87" s="104"/>
    </row>
    <row r="88" spans="1:14" x14ac:dyDescent="0.3">
      <c r="A88" s="107" t="s">
        <v>183</v>
      </c>
      <c r="B88" s="104"/>
      <c r="C88" s="104"/>
      <c r="D88" s="104"/>
      <c r="E88" s="104"/>
      <c r="F88" s="104"/>
      <c r="G88" s="104"/>
      <c r="H88" s="104"/>
      <c r="I88" s="104"/>
      <c r="J88" s="104"/>
    </row>
    <row r="89" spans="1:14" ht="23.25" customHeight="1" x14ac:dyDescent="0.3">
      <c r="A89" s="108" t="s">
        <v>184</v>
      </c>
      <c r="B89" s="109"/>
      <c r="C89" s="109"/>
      <c r="D89" s="109"/>
      <c r="E89" s="109"/>
      <c r="F89" s="109"/>
      <c r="G89" s="109"/>
      <c r="H89" s="109"/>
      <c r="I89" s="109"/>
      <c r="J89" s="109"/>
    </row>
    <row r="90" spans="1:14" x14ac:dyDescent="0.3">
      <c r="A90" s="107" t="s">
        <v>185</v>
      </c>
      <c r="B90" s="104"/>
      <c r="C90" s="104"/>
      <c r="D90" s="104"/>
      <c r="E90" s="104"/>
      <c r="F90" s="104"/>
      <c r="G90" s="104"/>
      <c r="H90" s="104"/>
      <c r="I90" s="104"/>
      <c r="J90" s="104"/>
    </row>
    <row r="91" spans="1:14" x14ac:dyDescent="0.3">
      <c r="A91" s="104"/>
      <c r="B91" s="104"/>
      <c r="C91" s="104"/>
      <c r="D91" s="104"/>
      <c r="E91" s="104"/>
      <c r="F91" s="104"/>
      <c r="G91" s="104"/>
      <c r="H91" s="104"/>
      <c r="I91" s="104"/>
      <c r="J91" s="104"/>
    </row>
    <row r="92" spans="1:14" x14ac:dyDescent="0.3">
      <c r="A92" s="105" t="s">
        <v>186</v>
      </c>
      <c r="B92" s="96"/>
      <c r="C92" s="96"/>
      <c r="D92" s="96"/>
      <c r="E92" s="96"/>
      <c r="F92" s="96"/>
      <c r="G92" s="96"/>
      <c r="H92" s="96"/>
      <c r="I92" s="96"/>
      <c r="J92" s="97"/>
    </row>
    <row r="93" spans="1:14" x14ac:dyDescent="0.3">
      <c r="A93" s="95" t="s">
        <v>187</v>
      </c>
      <c r="B93" s="96"/>
      <c r="C93" s="96"/>
      <c r="D93" s="96"/>
      <c r="E93" s="96"/>
      <c r="F93" s="96"/>
      <c r="G93" s="97"/>
      <c r="H93" s="98">
        <f>I41</f>
        <v>123260.48999999999</v>
      </c>
      <c r="I93" s="99"/>
      <c r="J93" s="100"/>
    </row>
    <row r="94" spans="1:14" x14ac:dyDescent="0.3">
      <c r="A94" s="95" t="s">
        <v>188</v>
      </c>
      <c r="B94" s="96"/>
      <c r="C94" s="96"/>
      <c r="D94" s="96"/>
      <c r="E94" s="96"/>
      <c r="F94" s="96"/>
      <c r="G94" s="97"/>
      <c r="H94" s="106">
        <f>I83</f>
        <v>122740.51000000001</v>
      </c>
      <c r="I94" s="99"/>
      <c r="J94" s="100"/>
    </row>
    <row r="95" spans="1:14" x14ac:dyDescent="0.3">
      <c r="A95" s="95" t="s">
        <v>189</v>
      </c>
      <c r="B95" s="96"/>
      <c r="C95" s="96"/>
      <c r="D95" s="96"/>
      <c r="E95" s="96"/>
      <c r="F95" s="96"/>
      <c r="G95" s="97"/>
      <c r="H95" s="98">
        <f>I39-H94-I40</f>
        <v>519.97999999998137</v>
      </c>
      <c r="I95" s="99"/>
      <c r="J95" s="100"/>
    </row>
    <row r="96" spans="1:14" x14ac:dyDescent="0.3">
      <c r="A96" s="95" t="s">
        <v>190</v>
      </c>
      <c r="B96" s="96"/>
      <c r="C96" s="96"/>
      <c r="D96" s="96"/>
      <c r="E96" s="96"/>
      <c r="F96" s="96"/>
      <c r="G96" s="97"/>
      <c r="H96" s="101">
        <v>0</v>
      </c>
      <c r="I96" s="102"/>
      <c r="J96" s="103"/>
    </row>
    <row r="97" spans="1:10" x14ac:dyDescent="0.3">
      <c r="A97" s="95" t="s">
        <v>191</v>
      </c>
      <c r="B97" s="96"/>
      <c r="C97" s="96"/>
      <c r="D97" s="96"/>
      <c r="E97" s="96"/>
      <c r="F97" s="96"/>
      <c r="G97" s="97"/>
      <c r="H97" s="98">
        <f>H95-H96</f>
        <v>519.97999999998137</v>
      </c>
      <c r="I97" s="99"/>
      <c r="J97" s="100"/>
    </row>
    <row r="98" spans="1:10" x14ac:dyDescent="0.3">
      <c r="A98" s="63"/>
      <c r="B98" s="63"/>
      <c r="C98" s="63"/>
      <c r="D98" s="63"/>
      <c r="E98" s="63"/>
      <c r="F98" s="63"/>
      <c r="G98" s="63"/>
      <c r="H98" s="63"/>
      <c r="I98" s="63"/>
      <c r="J98" s="63"/>
    </row>
    <row r="99" spans="1:10" x14ac:dyDescent="0.3">
      <c r="A99" s="89" t="s">
        <v>192</v>
      </c>
      <c r="B99" s="90"/>
      <c r="C99" s="90"/>
      <c r="D99" s="90"/>
      <c r="E99" s="90"/>
      <c r="F99" s="90"/>
      <c r="G99" s="90"/>
      <c r="H99" s="90"/>
      <c r="I99" s="90"/>
      <c r="J99" s="91"/>
    </row>
    <row r="100" spans="1:10" ht="12" customHeight="1" x14ac:dyDescent="0.3">
      <c r="A100" s="92"/>
      <c r="B100" s="93"/>
      <c r="C100" s="93"/>
      <c r="D100" s="93"/>
      <c r="E100" s="93"/>
      <c r="F100" s="93"/>
      <c r="G100" s="93"/>
      <c r="H100" s="93"/>
      <c r="I100" s="93"/>
      <c r="J100" s="94"/>
    </row>
    <row r="101" spans="1:10" x14ac:dyDescent="0.3">
      <c r="A101" s="63"/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0" x14ac:dyDescent="0.3">
      <c r="A102" s="43"/>
      <c r="B102" s="43" t="s">
        <v>247</v>
      </c>
      <c r="C102" s="43"/>
      <c r="D102" s="43"/>
      <c r="E102" s="43"/>
      <c r="F102" s="43"/>
      <c r="G102" s="43"/>
      <c r="H102" s="43"/>
      <c r="I102" s="43"/>
      <c r="J102" s="63"/>
    </row>
    <row r="103" spans="1:10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63"/>
    </row>
    <row r="104" spans="1:10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63"/>
    </row>
    <row r="105" spans="1:10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63"/>
    </row>
    <row r="106" spans="1:10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63"/>
    </row>
    <row r="107" spans="1:10" x14ac:dyDescent="0.3">
      <c r="A107" s="43"/>
      <c r="B107" s="69" t="s">
        <v>110</v>
      </c>
      <c r="C107" s="43"/>
      <c r="D107" s="43"/>
      <c r="E107" s="43"/>
      <c r="F107" s="43"/>
      <c r="G107" s="43"/>
      <c r="H107" s="69" t="s">
        <v>111</v>
      </c>
      <c r="I107" s="43"/>
      <c r="J107" s="63"/>
    </row>
    <row r="108" spans="1:10" x14ac:dyDescent="0.3">
      <c r="A108" s="43"/>
      <c r="B108" s="43" t="s">
        <v>112</v>
      </c>
      <c r="C108" s="43"/>
      <c r="D108" s="43"/>
      <c r="E108" s="43"/>
      <c r="F108" s="43"/>
      <c r="G108" s="43"/>
      <c r="H108" s="43" t="s">
        <v>113</v>
      </c>
      <c r="I108" s="43"/>
    </row>
    <row r="109" spans="1:10" x14ac:dyDescent="0.3">
      <c r="B109" s="70" t="s">
        <v>114</v>
      </c>
      <c r="H109" s="60" t="s">
        <v>115</v>
      </c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85:J85"/>
    <mergeCell ref="A86:J86"/>
    <mergeCell ref="A87:J87"/>
    <mergeCell ref="A88:J88"/>
    <mergeCell ref="A89:J89"/>
    <mergeCell ref="A90:J90"/>
    <mergeCell ref="A82:B82"/>
    <mergeCell ref="C82:D82"/>
    <mergeCell ref="E82:F82"/>
    <mergeCell ref="G82:H82"/>
    <mergeCell ref="A83:B83"/>
    <mergeCell ref="C83:D83"/>
    <mergeCell ref="E83:F83"/>
    <mergeCell ref="G83:H83"/>
    <mergeCell ref="A99:J100"/>
    <mergeCell ref="A95:G95"/>
    <mergeCell ref="H95:J95"/>
    <mergeCell ref="A96:G96"/>
    <mergeCell ref="H96:J96"/>
    <mergeCell ref="A97:G97"/>
    <mergeCell ref="H97:J97"/>
    <mergeCell ref="A91:J91"/>
    <mergeCell ref="A92:J92"/>
    <mergeCell ref="A93:G93"/>
    <mergeCell ref="H93:J93"/>
    <mergeCell ref="A94:G94"/>
    <mergeCell ref="H94:J94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7" workbookViewId="0">
      <selection activeCell="J111" sqref="J111"/>
    </sheetView>
  </sheetViews>
  <sheetFormatPr defaultColWidth="9.109375" defaultRowHeight="14.4" x14ac:dyDescent="0.3"/>
  <cols>
    <col min="1" max="2" width="13.6640625" style="30" customWidth="1"/>
    <col min="3" max="3" width="9.6640625" style="30" customWidth="1"/>
    <col min="4" max="4" width="11.6640625" style="30" customWidth="1"/>
    <col min="5" max="8" width="9.6640625" style="30" customWidth="1"/>
    <col min="9" max="10" width="15.6640625" style="30" customWidth="1"/>
    <col min="11" max="13" width="9.109375" style="30"/>
    <col min="14" max="14" width="10.109375" style="30" bestFit="1" customWidth="1"/>
    <col min="15" max="16384" width="9.109375" style="30"/>
  </cols>
  <sheetData>
    <row r="1" spans="1:10" ht="15.6" x14ac:dyDescent="0.3">
      <c r="A1" s="126" t="s">
        <v>117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x14ac:dyDescent="0.3">
      <c r="A2" s="121" t="s">
        <v>118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" x14ac:dyDescent="0.3">
      <c r="A3" s="121" t="s">
        <v>119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" x14ac:dyDescent="0.25">
      <c r="A4" s="121" t="s">
        <v>120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5" x14ac:dyDescent="0.25">
      <c r="A5" s="122" t="s">
        <v>121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3">
      <c r="A7" s="123" t="s">
        <v>122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ht="15" x14ac:dyDescent="0.25">
      <c r="A8" s="123" t="s">
        <v>123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0" ht="15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</row>
    <row r="10" spans="1:10" x14ac:dyDescent="0.3">
      <c r="A10" s="159" t="s">
        <v>124</v>
      </c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0" x14ac:dyDescent="0.3">
      <c r="A11" s="152" t="s">
        <v>125</v>
      </c>
      <c r="B11" s="153"/>
      <c r="C11" s="153"/>
      <c r="D11" s="153"/>
      <c r="E11" s="153"/>
      <c r="F11" s="153"/>
      <c r="G11" s="153"/>
      <c r="H11" s="153"/>
      <c r="I11" s="153"/>
      <c r="J11" s="153"/>
    </row>
    <row r="12" spans="1:10" ht="15" x14ac:dyDescent="0.25">
      <c r="A12" s="152" t="s">
        <v>126</v>
      </c>
      <c r="B12" s="153"/>
      <c r="C12" s="153"/>
      <c r="D12" s="153"/>
      <c r="E12" s="153"/>
      <c r="F12" s="153"/>
      <c r="G12" s="153"/>
      <c r="H12" s="153"/>
      <c r="I12" s="153"/>
      <c r="J12" s="153"/>
    </row>
    <row r="13" spans="1:10" x14ac:dyDescent="0.3">
      <c r="A13" s="152" t="s">
        <v>127</v>
      </c>
      <c r="B13" s="153"/>
      <c r="C13" s="153"/>
      <c r="D13" s="153"/>
      <c r="E13" s="153"/>
      <c r="F13" s="153"/>
      <c r="G13" s="153"/>
      <c r="H13" s="153"/>
      <c r="I13" s="153"/>
      <c r="J13" s="153"/>
    </row>
    <row r="14" spans="1:10" x14ac:dyDescent="0.3">
      <c r="A14" s="159" t="s">
        <v>128</v>
      </c>
      <c r="B14" s="153"/>
      <c r="C14" s="153"/>
      <c r="D14" s="153"/>
      <c r="E14" s="153"/>
      <c r="F14" s="153"/>
      <c r="G14" s="153"/>
      <c r="H14" s="153"/>
      <c r="I14" s="153"/>
      <c r="J14" s="153"/>
    </row>
    <row r="15" spans="1:10" ht="15" x14ac:dyDescent="0.25">
      <c r="A15" s="152" t="s">
        <v>129</v>
      </c>
      <c r="B15" s="153"/>
      <c r="C15" s="153"/>
      <c r="D15" s="153"/>
      <c r="E15" s="153"/>
      <c r="F15" s="153"/>
      <c r="G15" s="153"/>
      <c r="H15" s="153"/>
      <c r="I15" s="153"/>
      <c r="J15" s="153"/>
    </row>
    <row r="16" spans="1:10" x14ac:dyDescent="0.3">
      <c r="A16" s="154" t="s">
        <v>194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3">
      <c r="A17" s="156" t="s">
        <v>130</v>
      </c>
      <c r="B17" s="153"/>
      <c r="C17" s="153"/>
      <c r="D17" s="153"/>
      <c r="E17" s="153"/>
      <c r="F17" s="153"/>
      <c r="G17" s="153"/>
      <c r="H17" s="153"/>
      <c r="I17" s="153"/>
      <c r="J17" s="153"/>
    </row>
    <row r="18" spans="1:10" ht="15" x14ac:dyDescent="0.25">
      <c r="A18" s="157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ht="15" x14ac:dyDescent="0.25">
      <c r="A19" s="158" t="s">
        <v>131</v>
      </c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15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 x14ac:dyDescent="0.3">
      <c r="A21" s="118" t="s">
        <v>132</v>
      </c>
      <c r="B21" s="96"/>
      <c r="C21" s="96"/>
      <c r="D21" s="97"/>
      <c r="E21" s="118" t="s">
        <v>133</v>
      </c>
      <c r="F21" s="97"/>
      <c r="G21" s="118" t="s">
        <v>134</v>
      </c>
      <c r="H21" s="97"/>
      <c r="I21" s="118" t="s">
        <v>135</v>
      </c>
      <c r="J21" s="97"/>
    </row>
    <row r="22" spans="1:10" x14ac:dyDescent="0.3">
      <c r="A22" s="141" t="s">
        <v>136</v>
      </c>
      <c r="B22" s="142"/>
      <c r="C22" s="142"/>
      <c r="D22" s="143"/>
      <c r="E22" s="144">
        <v>43131</v>
      </c>
      <c r="F22" s="145"/>
      <c r="G22" s="146" t="s">
        <v>137</v>
      </c>
      <c r="H22" s="145"/>
      <c r="I22" s="147">
        <v>1543440</v>
      </c>
      <c r="J22" s="145"/>
    </row>
    <row r="23" spans="1:10" x14ac:dyDescent="0.3">
      <c r="A23" s="141" t="s">
        <v>138</v>
      </c>
      <c r="B23" s="142"/>
      <c r="C23" s="142"/>
      <c r="D23" s="143"/>
      <c r="E23" s="144">
        <v>43272</v>
      </c>
      <c r="F23" s="150"/>
      <c r="G23" s="146" t="s">
        <v>139</v>
      </c>
      <c r="H23" s="145"/>
      <c r="I23" s="147">
        <v>46306.06</v>
      </c>
      <c r="J23" s="151"/>
    </row>
    <row r="24" spans="1:10" x14ac:dyDescent="0.3">
      <c r="A24" s="141" t="s">
        <v>140</v>
      </c>
      <c r="B24" s="142"/>
      <c r="C24" s="142"/>
      <c r="D24" s="143"/>
      <c r="E24" s="144">
        <v>43462</v>
      </c>
      <c r="F24" s="145"/>
      <c r="G24" s="146" t="s">
        <v>141</v>
      </c>
      <c r="H24" s="145"/>
      <c r="I24" s="147">
        <v>1662821.82</v>
      </c>
      <c r="J24" s="145"/>
    </row>
    <row r="25" spans="1:10" x14ac:dyDescent="0.3">
      <c r="A25" s="141" t="s">
        <v>142</v>
      </c>
      <c r="B25" s="142"/>
      <c r="C25" s="142"/>
      <c r="D25" s="143"/>
      <c r="E25" s="144">
        <v>43588</v>
      </c>
      <c r="F25" s="145"/>
      <c r="G25" s="146" t="s">
        <v>141</v>
      </c>
      <c r="H25" s="145"/>
      <c r="I25" s="147">
        <v>1781796.38</v>
      </c>
      <c r="J25" s="145"/>
    </row>
    <row r="26" spans="1:10" x14ac:dyDescent="0.3">
      <c r="A26" s="141" t="s">
        <v>143</v>
      </c>
      <c r="B26" s="142"/>
      <c r="C26" s="142"/>
      <c r="D26" s="143"/>
      <c r="E26" s="144">
        <v>43825</v>
      </c>
      <c r="F26" s="145"/>
      <c r="G26" s="146" t="s">
        <v>144</v>
      </c>
      <c r="H26" s="145"/>
      <c r="I26" s="147">
        <v>3444361.84</v>
      </c>
      <c r="J26" s="145"/>
    </row>
    <row r="27" spans="1:10" x14ac:dyDescent="0.3">
      <c r="A27" s="141" t="s">
        <v>145</v>
      </c>
      <c r="B27" s="142"/>
      <c r="C27" s="142"/>
      <c r="D27" s="143"/>
      <c r="E27" s="144">
        <v>44292</v>
      </c>
      <c r="F27" s="145"/>
      <c r="G27" s="146" t="s">
        <v>146</v>
      </c>
      <c r="H27" s="145"/>
      <c r="I27" s="147">
        <v>2541151.52</v>
      </c>
      <c r="J27" s="145"/>
    </row>
    <row r="28" spans="1:10" x14ac:dyDescent="0.3">
      <c r="A28" s="141" t="s">
        <v>147</v>
      </c>
      <c r="B28" s="142"/>
      <c r="C28" s="142"/>
      <c r="D28" s="143"/>
      <c r="E28" s="144">
        <v>44369</v>
      </c>
      <c r="F28" s="145"/>
      <c r="G28" s="146" t="s">
        <v>148</v>
      </c>
      <c r="H28" s="145"/>
      <c r="I28" s="147">
        <v>30000</v>
      </c>
      <c r="J28" s="145"/>
    </row>
    <row r="29" spans="1:10" x14ac:dyDescent="0.3">
      <c r="A29" s="63"/>
      <c r="B29" s="63"/>
      <c r="C29" s="63"/>
      <c r="D29" s="63"/>
      <c r="E29" s="63"/>
      <c r="F29" s="63"/>
      <c r="G29" s="63"/>
      <c r="H29" s="63"/>
      <c r="I29" s="64"/>
      <c r="J29" s="64"/>
    </row>
    <row r="30" spans="1:10" x14ac:dyDescent="0.3">
      <c r="A30" s="105" t="s">
        <v>149</v>
      </c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3">
      <c r="A31" s="148" t="s">
        <v>150</v>
      </c>
      <c r="B31" s="97"/>
      <c r="C31" s="148" t="s">
        <v>151</v>
      </c>
      <c r="D31" s="97"/>
      <c r="E31" s="148" t="s">
        <v>152</v>
      </c>
      <c r="F31" s="97"/>
      <c r="G31" s="148" t="s">
        <v>153</v>
      </c>
      <c r="H31" s="149"/>
      <c r="I31" s="148" t="s">
        <v>154</v>
      </c>
      <c r="J31" s="97"/>
    </row>
    <row r="32" spans="1:10" x14ac:dyDescent="0.3">
      <c r="A32" s="136">
        <v>44391</v>
      </c>
      <c r="B32" s="100"/>
      <c r="C32" s="101">
        <v>30000</v>
      </c>
      <c r="D32" s="103"/>
      <c r="E32" s="137">
        <v>44391</v>
      </c>
      <c r="F32" s="100"/>
      <c r="G32" s="138">
        <v>1</v>
      </c>
      <c r="H32" s="139"/>
      <c r="I32" s="135">
        <v>30000</v>
      </c>
      <c r="J32" s="130"/>
    </row>
    <row r="33" spans="1:10" x14ac:dyDescent="0.3">
      <c r="A33" s="137"/>
      <c r="B33" s="140"/>
      <c r="C33" s="101"/>
      <c r="D33" s="103"/>
      <c r="E33" s="137"/>
      <c r="F33" s="140"/>
      <c r="G33" s="138"/>
      <c r="H33" s="139"/>
      <c r="I33" s="135"/>
      <c r="J33" s="130"/>
    </row>
    <row r="34" spans="1:10" x14ac:dyDescent="0.3">
      <c r="A34" s="134"/>
      <c r="B34" s="97"/>
      <c r="C34" s="134"/>
      <c r="D34" s="97"/>
      <c r="E34" s="134"/>
      <c r="F34" s="97"/>
      <c r="G34" s="134"/>
      <c r="H34" s="97"/>
      <c r="I34" s="135"/>
      <c r="J34" s="130"/>
    </row>
    <row r="35" spans="1:10" x14ac:dyDescent="0.3">
      <c r="A35" s="127" t="s">
        <v>155</v>
      </c>
      <c r="B35" s="96"/>
      <c r="C35" s="96"/>
      <c r="D35" s="96"/>
      <c r="E35" s="96"/>
      <c r="F35" s="97"/>
      <c r="G35" s="128"/>
      <c r="H35" s="97"/>
      <c r="I35" s="129">
        <v>0</v>
      </c>
      <c r="J35" s="130"/>
    </row>
    <row r="36" spans="1:10" x14ac:dyDescent="0.3">
      <c r="A36" s="127" t="s">
        <v>156</v>
      </c>
      <c r="B36" s="96"/>
      <c r="C36" s="96"/>
      <c r="D36" s="96"/>
      <c r="E36" s="96"/>
      <c r="F36" s="97"/>
      <c r="G36" s="128"/>
      <c r="H36" s="97"/>
      <c r="I36" s="131">
        <f>SUM(I32:J34)</f>
        <v>30000</v>
      </c>
      <c r="J36" s="130"/>
    </row>
    <row r="37" spans="1:10" x14ac:dyDescent="0.3">
      <c r="A37" s="127" t="s">
        <v>157</v>
      </c>
      <c r="B37" s="96"/>
      <c r="C37" s="96"/>
      <c r="D37" s="96"/>
      <c r="E37" s="96"/>
      <c r="F37" s="97"/>
      <c r="G37" s="128"/>
      <c r="H37" s="97"/>
      <c r="I37" s="129">
        <v>0</v>
      </c>
      <c r="J37" s="130"/>
    </row>
    <row r="38" spans="1:10" x14ac:dyDescent="0.3">
      <c r="A38" s="127" t="s">
        <v>158</v>
      </c>
      <c r="B38" s="132"/>
      <c r="C38" s="132"/>
      <c r="D38" s="132"/>
      <c r="E38" s="132"/>
      <c r="F38" s="133"/>
      <c r="G38" s="128"/>
      <c r="H38" s="97"/>
      <c r="I38" s="131">
        <v>0</v>
      </c>
      <c r="J38" s="130"/>
    </row>
    <row r="39" spans="1:10" x14ac:dyDescent="0.3">
      <c r="A39" s="127" t="s">
        <v>159</v>
      </c>
      <c r="B39" s="96"/>
      <c r="C39" s="96"/>
      <c r="D39" s="96"/>
      <c r="E39" s="96"/>
      <c r="F39" s="97"/>
      <c r="G39" s="128"/>
      <c r="H39" s="97"/>
      <c r="I39" s="129">
        <f>SUM(I35:J38)</f>
        <v>30000</v>
      </c>
      <c r="J39" s="130"/>
    </row>
    <row r="40" spans="1:10" x14ac:dyDescent="0.3">
      <c r="A40" s="127" t="s">
        <v>160</v>
      </c>
      <c r="B40" s="96"/>
      <c r="C40" s="96"/>
      <c r="D40" s="96"/>
      <c r="E40" s="96"/>
      <c r="F40" s="97"/>
      <c r="G40" s="128"/>
      <c r="H40" s="97"/>
      <c r="I40" s="129">
        <v>0</v>
      </c>
      <c r="J40" s="130"/>
    </row>
    <row r="41" spans="1:10" x14ac:dyDescent="0.3">
      <c r="A41" s="127" t="s">
        <v>161</v>
      </c>
      <c r="B41" s="96"/>
      <c r="C41" s="96"/>
      <c r="D41" s="96"/>
      <c r="E41" s="96"/>
      <c r="F41" s="97"/>
      <c r="G41" s="128"/>
      <c r="H41" s="97"/>
      <c r="I41" s="131">
        <f>I39+I40</f>
        <v>30000</v>
      </c>
      <c r="J41" s="130"/>
    </row>
    <row r="42" spans="1:10" x14ac:dyDescent="0.3">
      <c r="A42" s="107" t="s">
        <v>162</v>
      </c>
      <c r="B42" s="104"/>
      <c r="C42" s="104"/>
      <c r="D42" s="104"/>
      <c r="E42" s="104"/>
      <c r="F42" s="104"/>
      <c r="G42" s="104"/>
      <c r="H42" s="104"/>
      <c r="I42" s="104"/>
      <c r="J42" s="104"/>
    </row>
    <row r="43" spans="1:10" x14ac:dyDescent="0.3">
      <c r="A43" s="107" t="s">
        <v>163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x14ac:dyDescent="0.3">
      <c r="A44" s="107" t="s">
        <v>164</v>
      </c>
      <c r="B44" s="104"/>
      <c r="C44" s="104"/>
      <c r="D44" s="104"/>
      <c r="E44" s="104"/>
      <c r="F44" s="104"/>
      <c r="G44" s="104"/>
      <c r="H44" s="104"/>
      <c r="I44" s="104"/>
      <c r="J44" s="104"/>
    </row>
    <row r="45" spans="1:10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21.75" customHeight="1" x14ac:dyDescent="0.3">
      <c r="A46" s="124" t="s">
        <v>165</v>
      </c>
      <c r="B46" s="125"/>
      <c r="C46" s="125"/>
      <c r="D46" s="125"/>
      <c r="E46" s="125"/>
      <c r="F46" s="125"/>
      <c r="G46" s="125"/>
      <c r="H46" s="125"/>
      <c r="I46" s="125"/>
      <c r="J46" s="120"/>
    </row>
    <row r="47" spans="1:10" x14ac:dyDescent="0.3">
      <c r="A47" s="65"/>
      <c r="B47" s="66"/>
      <c r="C47" s="66"/>
      <c r="D47" s="66"/>
      <c r="E47" s="66"/>
      <c r="F47" s="66"/>
      <c r="G47" s="66"/>
      <c r="H47" s="66"/>
      <c r="I47" s="66"/>
      <c r="J47" s="66"/>
    </row>
    <row r="48" spans="1:10" x14ac:dyDescent="0.3">
      <c r="A48" s="65"/>
      <c r="B48" s="66"/>
      <c r="C48" s="66"/>
      <c r="D48" s="66"/>
      <c r="E48" s="66"/>
      <c r="F48" s="66"/>
      <c r="G48" s="66"/>
      <c r="H48" s="66"/>
      <c r="I48" s="66"/>
      <c r="J48" s="66"/>
    </row>
    <row r="49" spans="1:10" x14ac:dyDescent="0.3">
      <c r="A49" s="65"/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3">
      <c r="A50" s="65"/>
      <c r="B50" s="66"/>
      <c r="C50" s="66"/>
      <c r="D50" s="66"/>
      <c r="E50" s="66"/>
      <c r="F50" s="66"/>
      <c r="G50" s="66"/>
      <c r="H50" s="66"/>
      <c r="I50" s="66"/>
      <c r="J50" s="66"/>
    </row>
    <row r="51" spans="1:10" x14ac:dyDescent="0.3">
      <c r="A51" s="65"/>
      <c r="B51" s="66"/>
      <c r="C51" s="66"/>
      <c r="D51" s="66"/>
      <c r="E51" s="66"/>
      <c r="F51" s="66"/>
      <c r="G51" s="66"/>
      <c r="H51" s="66"/>
      <c r="I51" s="66"/>
      <c r="J51" s="66"/>
    </row>
    <row r="52" spans="1:10" x14ac:dyDescent="0.3">
      <c r="A52" s="65"/>
      <c r="B52" s="66"/>
      <c r="C52" s="66"/>
      <c r="D52" s="66"/>
      <c r="E52" s="66"/>
      <c r="F52" s="66"/>
      <c r="G52" s="66"/>
      <c r="H52" s="66"/>
      <c r="I52" s="66"/>
      <c r="J52" s="66"/>
    </row>
    <row r="53" spans="1:10" x14ac:dyDescent="0.3">
      <c r="A53" s="65"/>
      <c r="B53" s="66"/>
      <c r="C53" s="66"/>
      <c r="D53" s="66"/>
      <c r="E53" s="66"/>
      <c r="F53" s="66"/>
      <c r="G53" s="66"/>
      <c r="H53" s="66"/>
      <c r="I53" s="66"/>
      <c r="J53" s="66"/>
    </row>
    <row r="54" spans="1:10" x14ac:dyDescent="0.3">
      <c r="A54" s="65"/>
      <c r="B54" s="66"/>
      <c r="C54" s="66"/>
      <c r="D54" s="66"/>
      <c r="E54" s="66"/>
      <c r="F54" s="66"/>
      <c r="G54" s="66"/>
      <c r="H54" s="66"/>
      <c r="I54" s="66"/>
      <c r="J54" s="66"/>
    </row>
    <row r="55" spans="1:10" x14ac:dyDescent="0.3">
      <c r="A55" s="65"/>
      <c r="B55" s="66"/>
      <c r="C55" s="66"/>
      <c r="D55" s="66"/>
      <c r="E55" s="66"/>
      <c r="F55" s="66"/>
      <c r="G55" s="66"/>
      <c r="H55" s="66"/>
      <c r="I55" s="66"/>
      <c r="J55" s="66"/>
    </row>
    <row r="56" spans="1:10" x14ac:dyDescent="0.3">
      <c r="A56" s="65"/>
      <c r="B56" s="66"/>
      <c r="C56" s="66"/>
      <c r="D56" s="66"/>
      <c r="E56" s="66"/>
      <c r="F56" s="66"/>
      <c r="G56" s="66"/>
      <c r="H56" s="66"/>
      <c r="I56" s="66"/>
      <c r="J56" s="66"/>
    </row>
    <row r="57" spans="1:10" x14ac:dyDescent="0.3">
      <c r="A57" s="65"/>
      <c r="B57" s="66"/>
      <c r="C57" s="66"/>
      <c r="D57" s="66"/>
      <c r="E57" s="66"/>
      <c r="F57" s="66"/>
      <c r="G57" s="66"/>
      <c r="H57" s="66"/>
      <c r="I57" s="66"/>
      <c r="J57" s="66"/>
    </row>
    <row r="58" spans="1:10" x14ac:dyDescent="0.3">
      <c r="A58" s="65"/>
      <c r="B58" s="66"/>
      <c r="C58" s="66"/>
      <c r="D58" s="66"/>
      <c r="E58" s="66"/>
      <c r="F58" s="66"/>
      <c r="G58" s="66"/>
      <c r="H58" s="66"/>
      <c r="I58" s="66"/>
      <c r="J58" s="66"/>
    </row>
    <row r="59" spans="1:10" x14ac:dyDescent="0.3">
      <c r="A59" s="65"/>
      <c r="B59" s="66"/>
      <c r="C59" s="66"/>
      <c r="D59" s="66"/>
      <c r="E59" s="66"/>
      <c r="F59" s="66"/>
      <c r="G59" s="66"/>
      <c r="H59" s="66"/>
      <c r="I59" s="66"/>
      <c r="J59" s="66"/>
    </row>
    <row r="60" spans="1:10" x14ac:dyDescent="0.3">
      <c r="A60" s="65"/>
      <c r="B60" s="66"/>
      <c r="C60" s="66"/>
      <c r="D60" s="66"/>
      <c r="E60" s="66"/>
      <c r="F60" s="66"/>
      <c r="G60" s="66"/>
      <c r="H60" s="66"/>
      <c r="I60" s="66"/>
      <c r="J60" s="66"/>
    </row>
    <row r="61" spans="1:10" x14ac:dyDescent="0.3">
      <c r="A61" s="65"/>
      <c r="B61" s="66"/>
      <c r="C61" s="66"/>
      <c r="D61" s="66"/>
      <c r="E61" s="66"/>
      <c r="F61" s="66"/>
      <c r="G61" s="66"/>
      <c r="H61" s="66"/>
      <c r="I61" s="66"/>
      <c r="J61" s="66"/>
    </row>
    <row r="62" spans="1:10" x14ac:dyDescent="0.3">
      <c r="A62" s="65"/>
      <c r="B62" s="66"/>
      <c r="C62" s="66"/>
      <c r="D62" s="66"/>
      <c r="E62" s="66"/>
      <c r="F62" s="66"/>
      <c r="G62" s="66"/>
      <c r="H62" s="66"/>
      <c r="I62" s="66"/>
      <c r="J62" s="66"/>
    </row>
    <row r="63" spans="1:10" x14ac:dyDescent="0.3">
      <c r="A63" s="65"/>
      <c r="B63" s="66"/>
      <c r="C63" s="66"/>
      <c r="D63" s="66"/>
      <c r="E63" s="66"/>
      <c r="F63" s="66"/>
      <c r="G63" s="66"/>
      <c r="H63" s="66"/>
      <c r="I63" s="66"/>
      <c r="J63" s="66"/>
    </row>
    <row r="64" spans="1:10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</row>
    <row r="65" spans="1:10" ht="15.6" x14ac:dyDescent="0.3">
      <c r="A65" s="126" t="s">
        <v>117</v>
      </c>
      <c r="B65" s="126"/>
      <c r="C65" s="126"/>
      <c r="D65" s="126"/>
      <c r="E65" s="126"/>
      <c r="F65" s="126"/>
      <c r="G65" s="126"/>
      <c r="H65" s="126"/>
      <c r="I65" s="126"/>
      <c r="J65" s="126"/>
    </row>
    <row r="66" spans="1:10" ht="15" x14ac:dyDescent="0.3">
      <c r="A66" s="121" t="s">
        <v>118</v>
      </c>
      <c r="B66" s="121"/>
      <c r="C66" s="121"/>
      <c r="D66" s="121"/>
      <c r="E66" s="121"/>
      <c r="F66" s="121"/>
      <c r="G66" s="121"/>
      <c r="H66" s="121"/>
      <c r="I66" s="121"/>
      <c r="J66" s="121"/>
    </row>
    <row r="67" spans="1:10" ht="15" x14ac:dyDescent="0.3">
      <c r="A67" s="121" t="s">
        <v>119</v>
      </c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0" ht="15" x14ac:dyDescent="0.3">
      <c r="A68" s="121" t="s">
        <v>120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0" x14ac:dyDescent="0.3">
      <c r="A69" s="122" t="s">
        <v>121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3">
      <c r="A71" s="123" t="s">
        <v>122</v>
      </c>
      <c r="B71" s="104"/>
      <c r="C71" s="104"/>
      <c r="D71" s="104"/>
      <c r="E71" s="104"/>
      <c r="F71" s="104"/>
      <c r="G71" s="104"/>
      <c r="H71" s="104"/>
      <c r="I71" s="104"/>
      <c r="J71" s="104"/>
    </row>
    <row r="72" spans="1:10" x14ac:dyDescent="0.3">
      <c r="A72" s="123" t="s">
        <v>123</v>
      </c>
      <c r="B72" s="104"/>
      <c r="C72" s="104"/>
      <c r="D72" s="104"/>
      <c r="E72" s="104"/>
      <c r="F72" s="104"/>
      <c r="G72" s="104"/>
      <c r="H72" s="104"/>
      <c r="I72" s="104"/>
      <c r="J72" s="104"/>
    </row>
    <row r="73" spans="1:10" x14ac:dyDescent="0.3">
      <c r="A73" s="65"/>
      <c r="B73" s="66"/>
      <c r="C73" s="66"/>
      <c r="D73" s="66"/>
      <c r="E73" s="66"/>
      <c r="F73" s="66"/>
      <c r="G73" s="66"/>
      <c r="H73" s="66"/>
      <c r="I73" s="66"/>
      <c r="J73" s="66"/>
    </row>
    <row r="74" spans="1:10" x14ac:dyDescent="0.3">
      <c r="A74" s="105" t="s">
        <v>166</v>
      </c>
      <c r="B74" s="96"/>
      <c r="C74" s="96"/>
      <c r="D74" s="96"/>
      <c r="E74" s="96"/>
      <c r="F74" s="96"/>
      <c r="G74" s="96"/>
      <c r="H74" s="96"/>
      <c r="I74" s="96"/>
      <c r="J74" s="97"/>
    </row>
    <row r="75" spans="1:10" x14ac:dyDescent="0.3">
      <c r="A75" s="117" t="str">
        <f>A19</f>
        <v>ORIGEM DOS RECURSOS (1): Estadual</v>
      </c>
      <c r="B75" s="96"/>
      <c r="C75" s="96"/>
      <c r="D75" s="96"/>
      <c r="E75" s="96"/>
      <c r="F75" s="96"/>
      <c r="G75" s="96"/>
      <c r="H75" s="96"/>
      <c r="I75" s="96"/>
      <c r="J75" s="97"/>
    </row>
    <row r="76" spans="1:10" ht="72.599999999999994" x14ac:dyDescent="0.3">
      <c r="A76" s="118" t="s">
        <v>167</v>
      </c>
      <c r="B76" s="97"/>
      <c r="C76" s="119" t="s">
        <v>168</v>
      </c>
      <c r="D76" s="120"/>
      <c r="E76" s="118" t="s">
        <v>169</v>
      </c>
      <c r="F76" s="97"/>
      <c r="G76" s="118" t="s">
        <v>170</v>
      </c>
      <c r="H76" s="97"/>
      <c r="I76" s="67" t="s">
        <v>171</v>
      </c>
      <c r="J76" s="67" t="s">
        <v>172</v>
      </c>
    </row>
    <row r="77" spans="1:10" x14ac:dyDescent="0.3">
      <c r="A77" s="110" t="s">
        <v>173</v>
      </c>
      <c r="B77" s="110"/>
      <c r="C77" s="111">
        <v>0</v>
      </c>
      <c r="D77" s="103"/>
      <c r="E77" s="101">
        <v>0</v>
      </c>
      <c r="F77" s="103"/>
      <c r="G77" s="101">
        <f t="shared" ref="G77:G83" si="0">C77-J77</f>
        <v>0</v>
      </c>
      <c r="H77" s="103"/>
      <c r="I77" s="68">
        <f t="shared" ref="I77:I83" si="1">+E77+G77</f>
        <v>0</v>
      </c>
      <c r="J77" s="68">
        <v>0</v>
      </c>
    </row>
    <row r="78" spans="1:10" x14ac:dyDescent="0.3">
      <c r="A78" s="114" t="s">
        <v>174</v>
      </c>
      <c r="B78" s="114"/>
      <c r="C78" s="111">
        <v>0</v>
      </c>
      <c r="D78" s="103"/>
      <c r="E78" s="101">
        <v>0</v>
      </c>
      <c r="F78" s="103"/>
      <c r="G78" s="101">
        <f t="shared" si="0"/>
        <v>0</v>
      </c>
      <c r="H78" s="103"/>
      <c r="I78" s="68">
        <f t="shared" si="1"/>
        <v>0</v>
      </c>
      <c r="J78" s="68">
        <v>0</v>
      </c>
    </row>
    <row r="79" spans="1:10" x14ac:dyDescent="0.3">
      <c r="A79" s="115" t="s">
        <v>175</v>
      </c>
      <c r="B79" s="116"/>
      <c r="C79" s="111">
        <v>0</v>
      </c>
      <c r="D79" s="103"/>
      <c r="E79" s="101">
        <v>0</v>
      </c>
      <c r="F79" s="103"/>
      <c r="G79" s="101">
        <f t="shared" si="0"/>
        <v>0</v>
      </c>
      <c r="H79" s="103"/>
      <c r="I79" s="68">
        <f t="shared" si="1"/>
        <v>0</v>
      </c>
      <c r="J79" s="68">
        <v>0</v>
      </c>
    </row>
    <row r="80" spans="1:10" x14ac:dyDescent="0.3">
      <c r="A80" s="110" t="s">
        <v>176</v>
      </c>
      <c r="B80" s="110"/>
      <c r="C80" s="111">
        <v>0</v>
      </c>
      <c r="D80" s="103"/>
      <c r="E80" s="101">
        <v>0</v>
      </c>
      <c r="F80" s="103"/>
      <c r="G80" s="101">
        <f t="shared" si="0"/>
        <v>0</v>
      </c>
      <c r="H80" s="103"/>
      <c r="I80" s="68">
        <f t="shared" si="1"/>
        <v>0</v>
      </c>
      <c r="J80" s="68">
        <v>0</v>
      </c>
    </row>
    <row r="81" spans="1:14" x14ac:dyDescent="0.3">
      <c r="A81" s="110" t="s">
        <v>177</v>
      </c>
      <c r="B81" s="110"/>
      <c r="C81" s="111">
        <v>0</v>
      </c>
      <c r="D81" s="103"/>
      <c r="E81" s="101">
        <v>0</v>
      </c>
      <c r="F81" s="103"/>
      <c r="G81" s="101">
        <f t="shared" si="0"/>
        <v>0</v>
      </c>
      <c r="H81" s="103"/>
      <c r="I81" s="68">
        <f t="shared" si="1"/>
        <v>0</v>
      </c>
      <c r="J81" s="68">
        <v>0</v>
      </c>
    </row>
    <row r="82" spans="1:14" x14ac:dyDescent="0.3">
      <c r="A82" s="110" t="s">
        <v>178</v>
      </c>
      <c r="B82" s="110"/>
      <c r="C82" s="111">
        <v>0</v>
      </c>
      <c r="D82" s="103"/>
      <c r="E82" s="101">
        <v>0</v>
      </c>
      <c r="F82" s="103"/>
      <c r="G82" s="101">
        <f t="shared" si="0"/>
        <v>0</v>
      </c>
      <c r="H82" s="103"/>
      <c r="I82" s="68">
        <f t="shared" si="1"/>
        <v>0</v>
      </c>
      <c r="J82" s="68">
        <v>0</v>
      </c>
      <c r="N82" s="31"/>
    </row>
    <row r="83" spans="1:14" x14ac:dyDescent="0.3">
      <c r="A83" s="110" t="s">
        <v>179</v>
      </c>
      <c r="B83" s="110"/>
      <c r="C83" s="111">
        <v>6200</v>
      </c>
      <c r="D83" s="103"/>
      <c r="E83" s="101">
        <v>3950</v>
      </c>
      <c r="F83" s="103"/>
      <c r="G83" s="101">
        <f t="shared" si="0"/>
        <v>6200</v>
      </c>
      <c r="H83" s="103"/>
      <c r="I83" s="68">
        <f t="shared" si="1"/>
        <v>10150</v>
      </c>
      <c r="J83" s="68">
        <v>0</v>
      </c>
      <c r="N83" s="31"/>
    </row>
    <row r="84" spans="1:14" x14ac:dyDescent="0.3">
      <c r="A84" s="112" t="s">
        <v>109</v>
      </c>
      <c r="B84" s="113"/>
      <c r="C84" s="111">
        <f>SUM(C77:D83)</f>
        <v>6200</v>
      </c>
      <c r="D84" s="103"/>
      <c r="E84" s="101">
        <f>SUM(E77:F83)</f>
        <v>3950</v>
      </c>
      <c r="F84" s="103"/>
      <c r="G84" s="101">
        <f>SUM(G77:H83)</f>
        <v>6200</v>
      </c>
      <c r="H84" s="103"/>
      <c r="I84" s="68">
        <f>SUM(I77:I83)</f>
        <v>10150</v>
      </c>
      <c r="J84" s="68">
        <f>SUM(J77:J83)</f>
        <v>0</v>
      </c>
    </row>
    <row r="85" spans="1:14" x14ac:dyDescent="0.3">
      <c r="A85" s="63"/>
      <c r="B85" s="63"/>
      <c r="C85" s="63"/>
      <c r="D85" s="63"/>
      <c r="E85" s="63"/>
      <c r="F85" s="63"/>
      <c r="G85" s="63"/>
      <c r="H85" s="63"/>
      <c r="I85" s="63"/>
      <c r="J85" s="63"/>
    </row>
    <row r="86" spans="1:14" x14ac:dyDescent="0.3">
      <c r="A86" s="107" t="s">
        <v>180</v>
      </c>
      <c r="B86" s="104"/>
      <c r="C86" s="104"/>
      <c r="D86" s="104"/>
      <c r="E86" s="104"/>
      <c r="F86" s="104"/>
      <c r="G86" s="104"/>
      <c r="H86" s="104"/>
      <c r="I86" s="104"/>
      <c r="J86" s="104"/>
    </row>
    <row r="87" spans="1:14" x14ac:dyDescent="0.3">
      <c r="A87" s="107" t="s">
        <v>181</v>
      </c>
      <c r="B87" s="104"/>
      <c r="C87" s="104"/>
      <c r="D87" s="104"/>
      <c r="E87" s="104"/>
      <c r="F87" s="104"/>
      <c r="G87" s="104"/>
      <c r="H87" s="104"/>
      <c r="I87" s="104"/>
      <c r="J87" s="104"/>
    </row>
    <row r="88" spans="1:14" x14ac:dyDescent="0.3">
      <c r="A88" s="107" t="s">
        <v>182</v>
      </c>
      <c r="B88" s="104"/>
      <c r="C88" s="104"/>
      <c r="D88" s="104"/>
      <c r="E88" s="104"/>
      <c r="F88" s="104"/>
      <c r="G88" s="104"/>
      <c r="H88" s="104"/>
      <c r="I88" s="104"/>
      <c r="J88" s="104"/>
    </row>
    <row r="89" spans="1:14" x14ac:dyDescent="0.3">
      <c r="A89" s="107" t="s">
        <v>183</v>
      </c>
      <c r="B89" s="104"/>
      <c r="C89" s="104"/>
      <c r="D89" s="104"/>
      <c r="E89" s="104"/>
      <c r="F89" s="104"/>
      <c r="G89" s="104"/>
      <c r="H89" s="104"/>
      <c r="I89" s="104"/>
      <c r="J89" s="104"/>
    </row>
    <row r="90" spans="1:14" ht="23.25" customHeight="1" x14ac:dyDescent="0.3">
      <c r="A90" s="108" t="s">
        <v>184</v>
      </c>
      <c r="B90" s="109"/>
      <c r="C90" s="109"/>
      <c r="D90" s="109"/>
      <c r="E90" s="109"/>
      <c r="F90" s="109"/>
      <c r="G90" s="109"/>
      <c r="H90" s="109"/>
      <c r="I90" s="109"/>
      <c r="J90" s="109"/>
    </row>
    <row r="91" spans="1:14" x14ac:dyDescent="0.3">
      <c r="A91" s="107" t="s">
        <v>185</v>
      </c>
      <c r="B91" s="104"/>
      <c r="C91" s="104"/>
      <c r="D91" s="104"/>
      <c r="E91" s="104"/>
      <c r="F91" s="104"/>
      <c r="G91" s="104"/>
      <c r="H91" s="104"/>
      <c r="I91" s="104"/>
      <c r="J91" s="104"/>
    </row>
    <row r="92" spans="1:14" x14ac:dyDescent="0.3">
      <c r="A92" s="104"/>
      <c r="B92" s="104"/>
      <c r="C92" s="104"/>
      <c r="D92" s="104"/>
      <c r="E92" s="104"/>
      <c r="F92" s="104"/>
      <c r="G92" s="104"/>
      <c r="H92" s="104"/>
      <c r="I92" s="104"/>
      <c r="J92" s="104"/>
    </row>
    <row r="93" spans="1:14" x14ac:dyDescent="0.3">
      <c r="A93" s="105" t="s">
        <v>186</v>
      </c>
      <c r="B93" s="96"/>
      <c r="C93" s="96"/>
      <c r="D93" s="96"/>
      <c r="E93" s="96"/>
      <c r="F93" s="96"/>
      <c r="G93" s="96"/>
      <c r="H93" s="96"/>
      <c r="I93" s="96"/>
      <c r="J93" s="97"/>
    </row>
    <row r="94" spans="1:14" x14ac:dyDescent="0.3">
      <c r="A94" s="95" t="s">
        <v>187</v>
      </c>
      <c r="B94" s="96"/>
      <c r="C94" s="96"/>
      <c r="D94" s="96"/>
      <c r="E94" s="96"/>
      <c r="F94" s="96"/>
      <c r="G94" s="97"/>
      <c r="H94" s="98">
        <f>I41</f>
        <v>30000</v>
      </c>
      <c r="I94" s="99"/>
      <c r="J94" s="100"/>
    </row>
    <row r="95" spans="1:14" x14ac:dyDescent="0.3">
      <c r="A95" s="95" t="s">
        <v>188</v>
      </c>
      <c r="B95" s="96"/>
      <c r="C95" s="96"/>
      <c r="D95" s="96"/>
      <c r="E95" s="96"/>
      <c r="F95" s="96"/>
      <c r="G95" s="97"/>
      <c r="H95" s="106">
        <f>I84</f>
        <v>10150</v>
      </c>
      <c r="I95" s="99"/>
      <c r="J95" s="100"/>
    </row>
    <row r="96" spans="1:14" x14ac:dyDescent="0.3">
      <c r="A96" s="95" t="s">
        <v>189</v>
      </c>
      <c r="B96" s="96"/>
      <c r="C96" s="96"/>
      <c r="D96" s="96"/>
      <c r="E96" s="96"/>
      <c r="F96" s="96"/>
      <c r="G96" s="97"/>
      <c r="H96" s="98">
        <f>I39-H95-I40</f>
        <v>19850</v>
      </c>
      <c r="I96" s="99"/>
      <c r="J96" s="100"/>
    </row>
    <row r="97" spans="1:10" x14ac:dyDescent="0.3">
      <c r="A97" s="95" t="s">
        <v>190</v>
      </c>
      <c r="B97" s="96"/>
      <c r="C97" s="96"/>
      <c r="D97" s="96"/>
      <c r="E97" s="96"/>
      <c r="F97" s="96"/>
      <c r="G97" s="97"/>
      <c r="H97" s="101">
        <v>0</v>
      </c>
      <c r="I97" s="102"/>
      <c r="J97" s="103"/>
    </row>
    <row r="98" spans="1:10" x14ac:dyDescent="0.3">
      <c r="A98" s="95" t="s">
        <v>191</v>
      </c>
      <c r="B98" s="96"/>
      <c r="C98" s="96"/>
      <c r="D98" s="96"/>
      <c r="E98" s="96"/>
      <c r="F98" s="96"/>
      <c r="G98" s="97"/>
      <c r="H98" s="98">
        <f>H96-H97</f>
        <v>19850</v>
      </c>
      <c r="I98" s="99"/>
      <c r="J98" s="100"/>
    </row>
    <row r="99" spans="1:10" x14ac:dyDescent="0.3">
      <c r="A99" s="63"/>
      <c r="B99" s="63"/>
      <c r="C99" s="63"/>
      <c r="D99" s="63"/>
      <c r="E99" s="63"/>
      <c r="F99" s="63"/>
      <c r="G99" s="63"/>
      <c r="H99" s="63"/>
      <c r="I99" s="63"/>
      <c r="J99" s="63"/>
    </row>
    <row r="100" spans="1:10" x14ac:dyDescent="0.3">
      <c r="A100" s="89" t="s">
        <v>192</v>
      </c>
      <c r="B100" s="90"/>
      <c r="C100" s="90"/>
      <c r="D100" s="90"/>
      <c r="E100" s="90"/>
      <c r="F100" s="90"/>
      <c r="G100" s="90"/>
      <c r="H100" s="90"/>
      <c r="I100" s="90"/>
      <c r="J100" s="91"/>
    </row>
    <row r="101" spans="1:10" ht="12" customHeight="1" x14ac:dyDescent="0.3">
      <c r="A101" s="92"/>
      <c r="B101" s="93"/>
      <c r="C101" s="93"/>
      <c r="D101" s="93"/>
      <c r="E101" s="93"/>
      <c r="F101" s="93"/>
      <c r="G101" s="93"/>
      <c r="H101" s="93"/>
      <c r="I101" s="93"/>
      <c r="J101" s="94"/>
    </row>
    <row r="102" spans="1:10" x14ac:dyDescent="0.3">
      <c r="A102" s="63"/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10" x14ac:dyDescent="0.3">
      <c r="A103" s="43"/>
      <c r="B103" s="43" t="s">
        <v>247</v>
      </c>
      <c r="C103" s="43"/>
      <c r="D103" s="43"/>
      <c r="E103" s="43"/>
      <c r="F103" s="43"/>
      <c r="G103" s="43"/>
      <c r="H103" s="43"/>
      <c r="I103" s="43"/>
      <c r="J103" s="63"/>
    </row>
    <row r="104" spans="1:10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63"/>
    </row>
    <row r="105" spans="1:10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63"/>
    </row>
    <row r="106" spans="1:10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63"/>
    </row>
    <row r="107" spans="1:10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63"/>
    </row>
    <row r="108" spans="1:10" x14ac:dyDescent="0.3">
      <c r="A108" s="43"/>
      <c r="B108" s="69" t="s">
        <v>110</v>
      </c>
      <c r="C108" s="43"/>
      <c r="D108" s="43"/>
      <c r="E108" s="43"/>
      <c r="F108" s="43"/>
      <c r="G108" s="43"/>
      <c r="H108" s="69" t="s">
        <v>111</v>
      </c>
      <c r="I108" s="43"/>
      <c r="J108" s="63"/>
    </row>
    <row r="109" spans="1:10" x14ac:dyDescent="0.3">
      <c r="A109" s="43"/>
      <c r="B109" s="43" t="s">
        <v>112</v>
      </c>
      <c r="C109" s="43"/>
      <c r="D109" s="43"/>
      <c r="E109" s="43"/>
      <c r="F109" s="43"/>
      <c r="G109" s="43"/>
      <c r="H109" s="43" t="s">
        <v>113</v>
      </c>
      <c r="I109" s="43"/>
    </row>
    <row r="110" spans="1:10" x14ac:dyDescent="0.3">
      <c r="B110" s="70" t="s">
        <v>114</v>
      </c>
      <c r="H110" s="60" t="s">
        <v>115</v>
      </c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88:J88"/>
    <mergeCell ref="A89:J89"/>
    <mergeCell ref="A90:J90"/>
    <mergeCell ref="A91:J91"/>
    <mergeCell ref="A92:J92"/>
    <mergeCell ref="A93:J93"/>
    <mergeCell ref="A84:B84"/>
    <mergeCell ref="C84:D84"/>
    <mergeCell ref="E84:F84"/>
    <mergeCell ref="G84:H84"/>
    <mergeCell ref="A86:J86"/>
    <mergeCell ref="A87:J87"/>
    <mergeCell ref="A97:G97"/>
    <mergeCell ref="H97:J97"/>
    <mergeCell ref="A98:G98"/>
    <mergeCell ref="H98:J98"/>
    <mergeCell ref="A100:J101"/>
    <mergeCell ref="A94:G94"/>
    <mergeCell ref="H94:J94"/>
    <mergeCell ref="A95:G95"/>
    <mergeCell ref="H95:J95"/>
    <mergeCell ref="A96:G96"/>
    <mergeCell ref="H96:J96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97" workbookViewId="0">
      <selection activeCell="B115" sqref="B115"/>
    </sheetView>
  </sheetViews>
  <sheetFormatPr defaultRowHeight="14.4" x14ac:dyDescent="0.3"/>
  <cols>
    <col min="1" max="1" width="11" style="30" bestFit="1" customWidth="1"/>
    <col min="2" max="2" width="71.109375" style="30" customWidth="1"/>
    <col min="3" max="3" width="10.44140625" style="31" bestFit="1" customWidth="1"/>
    <col min="4" max="5" width="10.44140625" style="31" customWidth="1"/>
    <col min="6" max="6" width="9.33203125" style="30" customWidth="1"/>
    <col min="7" max="16384" width="8.88671875" style="30"/>
  </cols>
  <sheetData>
    <row r="1" spans="1:5" x14ac:dyDescent="0.3">
      <c r="A1" s="9" t="s">
        <v>26</v>
      </c>
      <c r="B1" s="4"/>
      <c r="C1" s="9"/>
      <c r="D1" s="5"/>
      <c r="E1" s="3"/>
    </row>
    <row r="2" spans="1:5" x14ac:dyDescent="0.3">
      <c r="A2" s="2"/>
      <c r="B2" s="29"/>
      <c r="C2" s="26"/>
      <c r="D2" s="23"/>
      <c r="E2" s="3"/>
    </row>
    <row r="3" spans="1:5" x14ac:dyDescent="0.3">
      <c r="A3" s="9" t="s">
        <v>248</v>
      </c>
      <c r="B3" s="4"/>
      <c r="C3" s="9"/>
      <c r="D3" s="5"/>
      <c r="E3" s="3"/>
    </row>
    <row r="4" spans="1:5" x14ac:dyDescent="0.3">
      <c r="A4" s="9" t="s">
        <v>27</v>
      </c>
      <c r="B4" s="4"/>
      <c r="C4" s="9"/>
      <c r="D4" s="5"/>
      <c r="E4" s="3"/>
    </row>
    <row r="5" spans="1:5" x14ac:dyDescent="0.3">
      <c r="A5" s="2"/>
      <c r="B5" s="29"/>
      <c r="C5" s="26"/>
      <c r="D5" s="23"/>
      <c r="E5" s="3"/>
    </row>
    <row r="6" spans="1:5" x14ac:dyDescent="0.3">
      <c r="A6" s="19" t="s">
        <v>28</v>
      </c>
      <c r="B6" s="16"/>
      <c r="C6" s="26"/>
      <c r="D6" s="23"/>
      <c r="E6" s="12" t="s">
        <v>29</v>
      </c>
    </row>
    <row r="7" spans="1:5" x14ac:dyDescent="0.3">
      <c r="A7" s="19" t="s">
        <v>30</v>
      </c>
      <c r="B7" s="29"/>
      <c r="C7" s="26"/>
      <c r="D7" s="23"/>
      <c r="E7" s="12" t="s">
        <v>31</v>
      </c>
    </row>
    <row r="8" spans="1:5" x14ac:dyDescent="0.3">
      <c r="A8" s="19" t="s">
        <v>32</v>
      </c>
      <c r="B8" s="29"/>
      <c r="C8" s="26"/>
      <c r="D8" s="23"/>
      <c r="E8" s="12" t="s">
        <v>33</v>
      </c>
    </row>
    <row r="9" spans="1:5" x14ac:dyDescent="0.3">
      <c r="A9" s="28" t="s">
        <v>34</v>
      </c>
      <c r="B9" s="29"/>
      <c r="C9" s="3"/>
      <c r="D9" s="23"/>
      <c r="E9" s="12" t="s">
        <v>35</v>
      </c>
    </row>
    <row r="10" spans="1:5" x14ac:dyDescent="0.3">
      <c r="A10" s="19" t="s">
        <v>36</v>
      </c>
      <c r="B10" s="16"/>
      <c r="C10" s="3"/>
      <c r="D10" s="23"/>
      <c r="E10" s="25" t="s">
        <v>37</v>
      </c>
    </row>
    <row r="11" spans="1:5" x14ac:dyDescent="0.3">
      <c r="A11" s="19" t="s">
        <v>38</v>
      </c>
      <c r="B11" s="16"/>
      <c r="C11" s="3"/>
      <c r="D11" s="23"/>
      <c r="E11" s="22" t="s">
        <v>39</v>
      </c>
    </row>
    <row r="12" spans="1:5" x14ac:dyDescent="0.3">
      <c r="A12" s="18" t="s">
        <v>40</v>
      </c>
      <c r="B12" s="15"/>
      <c r="C12" s="11"/>
      <c r="D12" s="27"/>
      <c r="E12" s="15"/>
    </row>
    <row r="13" spans="1:5" x14ac:dyDescent="0.3">
      <c r="A13" s="24" t="s">
        <v>41</v>
      </c>
      <c r="B13" s="21" t="s">
        <v>42</v>
      </c>
      <c r="C13" s="21" t="s">
        <v>43</v>
      </c>
      <c r="D13" s="17" t="s">
        <v>44</v>
      </c>
      <c r="E13" s="21" t="s">
        <v>45</v>
      </c>
    </row>
    <row r="14" spans="1:5" x14ac:dyDescent="0.3">
      <c r="A14" s="14"/>
      <c r="B14" s="10" t="s">
        <v>46</v>
      </c>
      <c r="C14" s="32"/>
      <c r="D14" s="32"/>
      <c r="E14" s="33">
        <v>4107.37</v>
      </c>
    </row>
    <row r="15" spans="1:5" x14ac:dyDescent="0.3">
      <c r="A15" s="36">
        <v>44378</v>
      </c>
      <c r="B15" s="37" t="s">
        <v>47</v>
      </c>
      <c r="C15" s="38">
        <v>374</v>
      </c>
      <c r="D15" s="38">
        <v>0</v>
      </c>
      <c r="E15" s="33">
        <f t="shared" ref="E15:E71" si="0">E14+D15-C15</f>
        <v>3733.37</v>
      </c>
    </row>
    <row r="16" spans="1:5" x14ac:dyDescent="0.3">
      <c r="A16" s="36">
        <v>44379</v>
      </c>
      <c r="B16" s="37" t="s">
        <v>48</v>
      </c>
      <c r="C16" s="38">
        <v>150</v>
      </c>
      <c r="D16" s="38">
        <v>0</v>
      </c>
      <c r="E16" s="33">
        <f t="shared" si="0"/>
        <v>3583.37</v>
      </c>
    </row>
    <row r="17" spans="1:5" x14ac:dyDescent="0.3">
      <c r="A17" s="36">
        <v>44379</v>
      </c>
      <c r="B17" s="37" t="s">
        <v>49</v>
      </c>
      <c r="C17" s="38">
        <v>282.64</v>
      </c>
      <c r="D17" s="38">
        <v>0</v>
      </c>
      <c r="E17" s="33">
        <f t="shared" si="0"/>
        <v>3300.73</v>
      </c>
    </row>
    <row r="18" spans="1:5" x14ac:dyDescent="0.3">
      <c r="A18" s="36">
        <v>44382</v>
      </c>
      <c r="B18" s="37" t="s">
        <v>50</v>
      </c>
      <c r="C18" s="38">
        <v>60</v>
      </c>
      <c r="D18" s="38">
        <v>0</v>
      </c>
      <c r="E18" s="33">
        <f t="shared" si="0"/>
        <v>3240.73</v>
      </c>
    </row>
    <row r="19" spans="1:5" x14ac:dyDescent="0.3">
      <c r="A19" s="36">
        <v>44383</v>
      </c>
      <c r="B19" s="37" t="s">
        <v>51</v>
      </c>
      <c r="C19" s="38">
        <v>460</v>
      </c>
      <c r="D19" s="38">
        <v>0</v>
      </c>
      <c r="E19" s="33">
        <f t="shared" si="0"/>
        <v>2780.73</v>
      </c>
    </row>
    <row r="20" spans="1:5" x14ac:dyDescent="0.3">
      <c r="A20" s="35">
        <v>44384</v>
      </c>
      <c r="B20" s="10" t="s">
        <v>52</v>
      </c>
      <c r="C20" s="32">
        <v>0</v>
      </c>
      <c r="D20" s="32">
        <v>115000</v>
      </c>
      <c r="E20" s="33">
        <f t="shared" si="0"/>
        <v>117780.73</v>
      </c>
    </row>
    <row r="21" spans="1:5" x14ac:dyDescent="0.3">
      <c r="A21" s="35">
        <v>44384</v>
      </c>
      <c r="B21" s="37" t="s">
        <v>53</v>
      </c>
      <c r="C21" s="38">
        <v>2943.67</v>
      </c>
      <c r="D21" s="38">
        <v>0</v>
      </c>
      <c r="E21" s="33">
        <f t="shared" si="0"/>
        <v>114837.06</v>
      </c>
    </row>
    <row r="22" spans="1:5" x14ac:dyDescent="0.3">
      <c r="A22" s="35">
        <v>44384</v>
      </c>
      <c r="B22" s="37" t="s">
        <v>54</v>
      </c>
      <c r="C22" s="38">
        <v>2680.65</v>
      </c>
      <c r="D22" s="38">
        <v>0</v>
      </c>
      <c r="E22" s="33">
        <f t="shared" si="0"/>
        <v>112156.41</v>
      </c>
    </row>
    <row r="23" spans="1:5" x14ac:dyDescent="0.3">
      <c r="A23" s="36">
        <v>44384</v>
      </c>
      <c r="B23" s="37" t="s">
        <v>55</v>
      </c>
      <c r="C23" s="38">
        <v>6289.87</v>
      </c>
      <c r="D23" s="38">
        <v>0</v>
      </c>
      <c r="E23" s="33">
        <f t="shared" si="0"/>
        <v>105866.54000000001</v>
      </c>
    </row>
    <row r="24" spans="1:5" x14ac:dyDescent="0.3">
      <c r="A24" s="36">
        <v>44384</v>
      </c>
      <c r="B24" s="37" t="s">
        <v>56</v>
      </c>
      <c r="C24" s="38">
        <v>3809.4</v>
      </c>
      <c r="D24" s="38">
        <v>0</v>
      </c>
      <c r="E24" s="33">
        <f t="shared" si="0"/>
        <v>102057.14000000001</v>
      </c>
    </row>
    <row r="25" spans="1:5" x14ac:dyDescent="0.3">
      <c r="A25" s="36">
        <v>44384</v>
      </c>
      <c r="B25" s="37" t="s">
        <v>57</v>
      </c>
      <c r="C25" s="38">
        <v>3405.82</v>
      </c>
      <c r="D25" s="38">
        <v>0</v>
      </c>
      <c r="E25" s="33">
        <f t="shared" si="0"/>
        <v>98651.32</v>
      </c>
    </row>
    <row r="26" spans="1:5" x14ac:dyDescent="0.3">
      <c r="A26" s="36">
        <v>44384</v>
      </c>
      <c r="B26" s="37" t="s">
        <v>58</v>
      </c>
      <c r="C26" s="38">
        <v>4190.3500000000004</v>
      </c>
      <c r="D26" s="38">
        <v>0</v>
      </c>
      <c r="E26" s="33">
        <f t="shared" si="0"/>
        <v>94460.97</v>
      </c>
    </row>
    <row r="27" spans="1:5" x14ac:dyDescent="0.3">
      <c r="A27" s="36">
        <v>44384</v>
      </c>
      <c r="B27" s="37" t="s">
        <v>59</v>
      </c>
      <c r="C27" s="38">
        <v>5690.17</v>
      </c>
      <c r="D27" s="38">
        <v>0</v>
      </c>
      <c r="E27" s="33">
        <f t="shared" si="0"/>
        <v>88770.8</v>
      </c>
    </row>
    <row r="28" spans="1:5" x14ac:dyDescent="0.3">
      <c r="A28" s="36">
        <v>44384</v>
      </c>
      <c r="B28" s="37" t="s">
        <v>60</v>
      </c>
      <c r="C28" s="38">
        <v>4317.93</v>
      </c>
      <c r="D28" s="38">
        <v>0</v>
      </c>
      <c r="E28" s="33">
        <f t="shared" si="0"/>
        <v>84452.87</v>
      </c>
    </row>
    <row r="29" spans="1:5" x14ac:dyDescent="0.3">
      <c r="A29" s="36">
        <v>44384</v>
      </c>
      <c r="B29" s="37" t="s">
        <v>61</v>
      </c>
      <c r="C29" s="38">
        <v>2101.73</v>
      </c>
      <c r="D29" s="38">
        <v>0</v>
      </c>
      <c r="E29" s="33">
        <f t="shared" si="0"/>
        <v>82351.14</v>
      </c>
    </row>
    <row r="30" spans="1:5" x14ac:dyDescent="0.3">
      <c r="A30" s="36">
        <v>44385</v>
      </c>
      <c r="B30" s="37" t="s">
        <v>62</v>
      </c>
      <c r="C30" s="38">
        <v>110.16</v>
      </c>
      <c r="D30" s="38">
        <v>0</v>
      </c>
      <c r="E30" s="33">
        <f t="shared" si="0"/>
        <v>82240.98</v>
      </c>
    </row>
    <row r="31" spans="1:5" x14ac:dyDescent="0.3">
      <c r="A31" s="36">
        <v>44389</v>
      </c>
      <c r="B31" s="37" t="s">
        <v>63</v>
      </c>
      <c r="C31" s="38">
        <v>731</v>
      </c>
      <c r="D31" s="38">
        <v>0</v>
      </c>
      <c r="E31" s="33">
        <f t="shared" si="0"/>
        <v>81509.98</v>
      </c>
    </row>
    <row r="32" spans="1:5" x14ac:dyDescent="0.3">
      <c r="A32" s="36">
        <v>44389</v>
      </c>
      <c r="B32" s="37" t="s">
        <v>64</v>
      </c>
      <c r="C32" s="38">
        <v>106.5</v>
      </c>
      <c r="D32" s="38">
        <v>0</v>
      </c>
      <c r="E32" s="33">
        <f t="shared" si="0"/>
        <v>81403.48</v>
      </c>
    </row>
    <row r="33" spans="1:5" x14ac:dyDescent="0.3">
      <c r="A33" s="36">
        <v>44389</v>
      </c>
      <c r="B33" s="37" t="s">
        <v>65</v>
      </c>
      <c r="C33" s="38">
        <v>192.5</v>
      </c>
      <c r="D33" s="38">
        <v>0</v>
      </c>
      <c r="E33" s="33">
        <f t="shared" si="0"/>
        <v>81210.98</v>
      </c>
    </row>
    <row r="34" spans="1:5" x14ac:dyDescent="0.3">
      <c r="A34" s="36">
        <v>44390</v>
      </c>
      <c r="B34" s="37" t="s">
        <v>66</v>
      </c>
      <c r="C34" s="38">
        <v>380</v>
      </c>
      <c r="D34" s="38">
        <v>0</v>
      </c>
      <c r="E34" s="33">
        <f t="shared" si="0"/>
        <v>80830.98</v>
      </c>
    </row>
    <row r="35" spans="1:5" x14ac:dyDescent="0.3">
      <c r="A35" s="35">
        <v>44391</v>
      </c>
      <c r="B35" s="10" t="s">
        <v>67</v>
      </c>
      <c r="C35" s="32">
        <v>0</v>
      </c>
      <c r="D35" s="32">
        <v>30000</v>
      </c>
      <c r="E35" s="33">
        <f t="shared" si="0"/>
        <v>110830.98</v>
      </c>
    </row>
    <row r="36" spans="1:5" x14ac:dyDescent="0.3">
      <c r="A36" s="36">
        <v>44391</v>
      </c>
      <c r="B36" s="37" t="s">
        <v>69</v>
      </c>
      <c r="C36" s="38">
        <v>307.86</v>
      </c>
      <c r="D36" s="38">
        <v>0</v>
      </c>
      <c r="E36" s="33">
        <f t="shared" si="0"/>
        <v>110523.12</v>
      </c>
    </row>
    <row r="37" spans="1:5" x14ac:dyDescent="0.3">
      <c r="A37" s="36">
        <v>44391</v>
      </c>
      <c r="B37" s="37" t="s">
        <v>68</v>
      </c>
      <c r="C37" s="38">
        <v>327.96</v>
      </c>
      <c r="D37" s="38">
        <v>0</v>
      </c>
      <c r="E37" s="33">
        <f t="shared" si="0"/>
        <v>110195.15999999999</v>
      </c>
    </row>
    <row r="38" spans="1:5" x14ac:dyDescent="0.3">
      <c r="A38" s="36">
        <v>44391</v>
      </c>
      <c r="B38" s="37" t="s">
        <v>72</v>
      </c>
      <c r="C38" s="38">
        <v>1542.3</v>
      </c>
      <c r="D38" s="38">
        <v>0</v>
      </c>
      <c r="E38" s="33">
        <f t="shared" si="0"/>
        <v>108652.85999999999</v>
      </c>
    </row>
    <row r="39" spans="1:5" x14ac:dyDescent="0.3">
      <c r="A39" s="36">
        <v>44391</v>
      </c>
      <c r="B39" s="37" t="s">
        <v>70</v>
      </c>
      <c r="C39" s="38">
        <v>116.56</v>
      </c>
      <c r="D39" s="38">
        <v>0</v>
      </c>
      <c r="E39" s="33">
        <f t="shared" si="0"/>
        <v>108536.29999999999</v>
      </c>
    </row>
    <row r="40" spans="1:5" x14ac:dyDescent="0.3">
      <c r="A40" s="36">
        <v>44391</v>
      </c>
      <c r="B40" s="37" t="s">
        <v>73</v>
      </c>
      <c r="C40" s="38">
        <v>148.91</v>
      </c>
      <c r="D40" s="38">
        <v>0</v>
      </c>
      <c r="E40" s="33">
        <f t="shared" si="0"/>
        <v>108387.38999999998</v>
      </c>
    </row>
    <row r="41" spans="1:5" x14ac:dyDescent="0.3">
      <c r="A41" s="36">
        <v>44391</v>
      </c>
      <c r="B41" s="37" t="s">
        <v>71</v>
      </c>
      <c r="C41" s="38">
        <v>745.13</v>
      </c>
      <c r="D41" s="38">
        <v>0</v>
      </c>
      <c r="E41" s="33">
        <f t="shared" si="0"/>
        <v>107642.25999999998</v>
      </c>
    </row>
    <row r="42" spans="1:5" x14ac:dyDescent="0.3">
      <c r="A42" s="36">
        <v>44391</v>
      </c>
      <c r="B42" s="37" t="s">
        <v>74</v>
      </c>
      <c r="C42" s="38">
        <v>203.76</v>
      </c>
      <c r="D42" s="38">
        <v>0</v>
      </c>
      <c r="E42" s="33">
        <f t="shared" si="0"/>
        <v>107438.49999999999</v>
      </c>
    </row>
    <row r="43" spans="1:5" x14ac:dyDescent="0.3">
      <c r="A43" s="36">
        <v>44392</v>
      </c>
      <c r="B43" s="37" t="s">
        <v>75</v>
      </c>
      <c r="C43" s="38">
        <v>158.41999999999999</v>
      </c>
      <c r="D43" s="38">
        <v>0</v>
      </c>
      <c r="E43" s="33">
        <f t="shared" si="0"/>
        <v>107280.07999999999</v>
      </c>
    </row>
    <row r="44" spans="1:5" x14ac:dyDescent="0.3">
      <c r="A44" s="36">
        <v>44392</v>
      </c>
      <c r="B44" s="37" t="s">
        <v>76</v>
      </c>
      <c r="C44" s="38">
        <v>4806.79</v>
      </c>
      <c r="D44" s="38">
        <v>0</v>
      </c>
      <c r="E44" s="33">
        <f t="shared" si="0"/>
        <v>102473.29</v>
      </c>
    </row>
    <row r="45" spans="1:5" x14ac:dyDescent="0.3">
      <c r="A45" s="36">
        <v>44392</v>
      </c>
      <c r="B45" s="37" t="s">
        <v>77</v>
      </c>
      <c r="C45" s="38">
        <v>370.5</v>
      </c>
      <c r="D45" s="38">
        <v>0</v>
      </c>
      <c r="E45" s="33">
        <f t="shared" si="0"/>
        <v>102102.79</v>
      </c>
    </row>
    <row r="46" spans="1:5" x14ac:dyDescent="0.3">
      <c r="A46" s="36">
        <v>44392</v>
      </c>
      <c r="B46" s="37" t="s">
        <v>78</v>
      </c>
      <c r="C46" s="38">
        <v>97.9</v>
      </c>
      <c r="D46" s="38">
        <v>0</v>
      </c>
      <c r="E46" s="33">
        <f t="shared" si="0"/>
        <v>102004.89</v>
      </c>
    </row>
    <row r="47" spans="1:5" x14ac:dyDescent="0.3">
      <c r="A47" s="36">
        <v>44392</v>
      </c>
      <c r="B47" s="37" t="s">
        <v>79</v>
      </c>
      <c r="C47" s="38">
        <v>56</v>
      </c>
      <c r="D47" s="38">
        <v>0</v>
      </c>
      <c r="E47" s="33">
        <f t="shared" si="0"/>
        <v>101948.89</v>
      </c>
    </row>
    <row r="48" spans="1:5" x14ac:dyDescent="0.3">
      <c r="A48" s="36">
        <v>44393</v>
      </c>
      <c r="B48" s="37" t="s">
        <v>80</v>
      </c>
      <c r="C48" s="38">
        <v>0</v>
      </c>
      <c r="D48" s="38">
        <v>2500</v>
      </c>
      <c r="E48" s="33">
        <f t="shared" si="0"/>
        <v>104448.89</v>
      </c>
    </row>
    <row r="49" spans="1:5" x14ac:dyDescent="0.3">
      <c r="A49" s="36">
        <v>44393</v>
      </c>
      <c r="B49" s="39" t="s">
        <v>195</v>
      </c>
      <c r="C49" s="38">
        <v>0</v>
      </c>
      <c r="D49" s="38">
        <v>1450</v>
      </c>
      <c r="E49" s="33">
        <f t="shared" si="0"/>
        <v>105898.89</v>
      </c>
    </row>
    <row r="50" spans="1:5" x14ac:dyDescent="0.3">
      <c r="A50" s="36">
        <v>44393</v>
      </c>
      <c r="B50" s="37" t="s">
        <v>92</v>
      </c>
      <c r="C50" s="38">
        <v>2500</v>
      </c>
      <c r="D50" s="38">
        <v>0</v>
      </c>
      <c r="E50" s="33">
        <f t="shared" si="0"/>
        <v>103398.89</v>
      </c>
    </row>
    <row r="51" spans="1:5" x14ac:dyDescent="0.3">
      <c r="A51" s="36">
        <v>44393</v>
      </c>
      <c r="B51" s="39" t="s">
        <v>81</v>
      </c>
      <c r="C51" s="38">
        <v>1450</v>
      </c>
      <c r="D51" s="38">
        <v>0</v>
      </c>
      <c r="E51" s="33">
        <f t="shared" si="0"/>
        <v>101948.89</v>
      </c>
    </row>
    <row r="52" spans="1:5" x14ac:dyDescent="0.3">
      <c r="A52" s="36">
        <v>44396</v>
      </c>
      <c r="B52" s="37" t="s">
        <v>82</v>
      </c>
      <c r="C52" s="38">
        <v>1450</v>
      </c>
      <c r="D52" s="38">
        <v>0</v>
      </c>
      <c r="E52" s="33">
        <f t="shared" si="0"/>
        <v>100498.89</v>
      </c>
    </row>
    <row r="53" spans="1:5" x14ac:dyDescent="0.3">
      <c r="A53" s="36">
        <v>44396</v>
      </c>
      <c r="B53" s="37" t="s">
        <v>83</v>
      </c>
      <c r="C53" s="38">
        <v>3750</v>
      </c>
      <c r="D53" s="38">
        <v>0</v>
      </c>
      <c r="E53" s="33">
        <f t="shared" si="0"/>
        <v>96748.89</v>
      </c>
    </row>
    <row r="54" spans="1:5" x14ac:dyDescent="0.3">
      <c r="A54" s="36">
        <v>44397</v>
      </c>
      <c r="B54" s="37" t="s">
        <v>84</v>
      </c>
      <c r="C54" s="38">
        <v>139.22999999999999</v>
      </c>
      <c r="D54" s="38">
        <v>0</v>
      </c>
      <c r="E54" s="33">
        <f t="shared" si="0"/>
        <v>96609.66</v>
      </c>
    </row>
    <row r="55" spans="1:5" x14ac:dyDescent="0.3">
      <c r="A55" s="36">
        <v>44398</v>
      </c>
      <c r="B55" s="37" t="s">
        <v>85</v>
      </c>
      <c r="C55" s="38">
        <v>201</v>
      </c>
      <c r="D55" s="38">
        <v>0</v>
      </c>
      <c r="E55" s="33">
        <f t="shared" si="0"/>
        <v>96408.66</v>
      </c>
    </row>
    <row r="56" spans="1:5" x14ac:dyDescent="0.3">
      <c r="A56" s="36">
        <v>44400</v>
      </c>
      <c r="B56" s="37" t="s">
        <v>86</v>
      </c>
      <c r="C56" s="38">
        <v>50.91</v>
      </c>
      <c r="D56" s="38">
        <v>0</v>
      </c>
      <c r="E56" s="33">
        <f t="shared" si="0"/>
        <v>96357.75</v>
      </c>
    </row>
    <row r="57" spans="1:5" x14ac:dyDescent="0.3">
      <c r="A57" s="36">
        <v>44400</v>
      </c>
      <c r="B57" s="37" t="s">
        <v>96</v>
      </c>
      <c r="C57" s="38">
        <v>140.63999999999999</v>
      </c>
      <c r="D57" s="38">
        <v>0</v>
      </c>
      <c r="E57" s="33">
        <f t="shared" si="0"/>
        <v>96217.11</v>
      </c>
    </row>
    <row r="58" spans="1:5" x14ac:dyDescent="0.3">
      <c r="A58" s="36">
        <v>44400</v>
      </c>
      <c r="B58" s="37" t="s">
        <v>87</v>
      </c>
      <c r="C58" s="38">
        <v>319.48</v>
      </c>
      <c r="D58" s="38">
        <v>0</v>
      </c>
      <c r="E58" s="33">
        <f t="shared" si="0"/>
        <v>95897.63</v>
      </c>
    </row>
    <row r="59" spans="1:5" x14ac:dyDescent="0.3">
      <c r="A59" s="36">
        <v>44403</v>
      </c>
      <c r="B59" s="37" t="s">
        <v>88</v>
      </c>
      <c r="C59" s="38">
        <v>0</v>
      </c>
      <c r="D59" s="38">
        <v>10.45</v>
      </c>
      <c r="E59" s="33">
        <f t="shared" si="0"/>
        <v>95908.08</v>
      </c>
    </row>
    <row r="60" spans="1:5" x14ac:dyDescent="0.3">
      <c r="A60" s="36">
        <v>44403</v>
      </c>
      <c r="B60" s="37" t="s">
        <v>197</v>
      </c>
      <c r="C60" s="38">
        <v>6933.84</v>
      </c>
      <c r="D60" s="38">
        <v>0</v>
      </c>
      <c r="E60" s="33">
        <f t="shared" si="0"/>
        <v>88974.24</v>
      </c>
    </row>
    <row r="61" spans="1:5" x14ac:dyDescent="0.3">
      <c r="A61" s="36">
        <v>44403</v>
      </c>
      <c r="B61" s="37" t="s">
        <v>89</v>
      </c>
      <c r="C61" s="38">
        <v>194</v>
      </c>
      <c r="D61" s="38">
        <v>0</v>
      </c>
      <c r="E61" s="33">
        <f t="shared" si="0"/>
        <v>88780.24</v>
      </c>
    </row>
    <row r="62" spans="1:5" x14ac:dyDescent="0.3">
      <c r="A62" s="36">
        <v>44403</v>
      </c>
      <c r="B62" s="10" t="s">
        <v>90</v>
      </c>
      <c r="C62" s="32">
        <v>83998.9</v>
      </c>
      <c r="D62" s="32">
        <v>0</v>
      </c>
      <c r="E62" s="33">
        <f t="shared" si="0"/>
        <v>4781.3400000000111</v>
      </c>
    </row>
    <row r="63" spans="1:5" x14ac:dyDescent="0.3">
      <c r="A63" s="36">
        <v>44403</v>
      </c>
      <c r="B63" s="37" t="s">
        <v>91</v>
      </c>
      <c r="C63" s="38">
        <v>29</v>
      </c>
      <c r="D63" s="38">
        <v>0</v>
      </c>
      <c r="E63" s="33">
        <f t="shared" si="0"/>
        <v>4752.3400000000111</v>
      </c>
    </row>
    <row r="64" spans="1:5" x14ac:dyDescent="0.3">
      <c r="A64" s="36">
        <v>44403</v>
      </c>
      <c r="B64" s="37" t="s">
        <v>93</v>
      </c>
      <c r="C64" s="38">
        <v>1000</v>
      </c>
      <c r="D64" s="38">
        <v>0</v>
      </c>
      <c r="E64" s="33">
        <f t="shared" si="0"/>
        <v>3752.3400000000111</v>
      </c>
    </row>
    <row r="65" spans="1:5" x14ac:dyDescent="0.3">
      <c r="A65" s="36">
        <v>44403</v>
      </c>
      <c r="B65" s="37" t="s">
        <v>94</v>
      </c>
      <c r="C65" s="38">
        <v>10.45</v>
      </c>
      <c r="D65" s="38">
        <v>0</v>
      </c>
      <c r="E65" s="33">
        <f t="shared" si="0"/>
        <v>3741.8900000000112</v>
      </c>
    </row>
    <row r="66" spans="1:5" x14ac:dyDescent="0.3">
      <c r="A66" s="36">
        <v>44405</v>
      </c>
      <c r="B66" s="37" t="s">
        <v>95</v>
      </c>
      <c r="C66" s="38">
        <v>358.4</v>
      </c>
      <c r="D66" s="38">
        <v>0</v>
      </c>
      <c r="E66" s="33">
        <f t="shared" si="0"/>
        <v>3383.4900000000112</v>
      </c>
    </row>
    <row r="67" spans="1:5" x14ac:dyDescent="0.3">
      <c r="A67" s="36">
        <v>44405</v>
      </c>
      <c r="B67" s="37" t="s">
        <v>97</v>
      </c>
      <c r="C67" s="38">
        <v>78.19</v>
      </c>
      <c r="D67" s="38">
        <v>0</v>
      </c>
      <c r="E67" s="33">
        <f t="shared" si="0"/>
        <v>3305.3000000000111</v>
      </c>
    </row>
    <row r="68" spans="1:5" s="41" customFormat="1" x14ac:dyDescent="0.3">
      <c r="A68" s="46">
        <v>44406</v>
      </c>
      <c r="B68" s="44" t="s">
        <v>98</v>
      </c>
      <c r="C68" s="45">
        <v>314.49</v>
      </c>
      <c r="D68" s="45">
        <v>0</v>
      </c>
      <c r="E68" s="33">
        <f t="shared" si="0"/>
        <v>2990.8100000000113</v>
      </c>
    </row>
    <row r="69" spans="1:5" s="41" customFormat="1" x14ac:dyDescent="0.3">
      <c r="A69" s="46">
        <v>44407</v>
      </c>
      <c r="B69" s="44" t="s">
        <v>196</v>
      </c>
      <c r="C69" s="45">
        <v>0</v>
      </c>
      <c r="D69" s="45">
        <v>17176.05</v>
      </c>
      <c r="E69" s="33">
        <f t="shared" si="0"/>
        <v>20166.860000000011</v>
      </c>
    </row>
    <row r="70" spans="1:5" x14ac:dyDescent="0.3">
      <c r="A70" s="36">
        <v>44407</v>
      </c>
      <c r="B70" s="37" t="s">
        <v>99</v>
      </c>
      <c r="C70" s="38">
        <v>0</v>
      </c>
      <c r="D70" s="38">
        <v>203.12</v>
      </c>
      <c r="E70" s="33">
        <f t="shared" si="0"/>
        <v>20369.98000000001</v>
      </c>
    </row>
    <row r="71" spans="1:5" x14ac:dyDescent="0.3">
      <c r="A71" s="36"/>
      <c r="B71" s="37" t="s">
        <v>100</v>
      </c>
      <c r="C71" s="38"/>
      <c r="D71" s="38"/>
      <c r="E71" s="33">
        <f t="shared" si="0"/>
        <v>20369.98000000001</v>
      </c>
    </row>
    <row r="72" spans="1:5" ht="15" thickBot="1" x14ac:dyDescent="0.35">
      <c r="B72" s="20"/>
      <c r="C72" s="13"/>
      <c r="D72" s="13"/>
      <c r="E72" s="13"/>
    </row>
    <row r="73" spans="1:5" ht="15" thickBot="1" x14ac:dyDescent="0.35">
      <c r="B73" s="47" t="s">
        <v>101</v>
      </c>
      <c r="C73" s="48">
        <v>44378</v>
      </c>
      <c r="D73" s="40"/>
      <c r="E73" s="13"/>
    </row>
    <row r="74" spans="1:5" x14ac:dyDescent="0.3">
      <c r="B74" s="10" t="s">
        <v>0</v>
      </c>
      <c r="C74" s="32">
        <v>2046.09</v>
      </c>
      <c r="D74" s="40"/>
      <c r="E74" s="13"/>
    </row>
    <row r="75" spans="1:5" x14ac:dyDescent="0.3">
      <c r="B75" s="10" t="s">
        <v>1</v>
      </c>
      <c r="C75" s="32">
        <v>2998.05</v>
      </c>
      <c r="D75" s="40"/>
      <c r="E75" s="13"/>
    </row>
    <row r="76" spans="1:5" x14ac:dyDescent="0.3">
      <c r="B76" s="10" t="s">
        <v>2</v>
      </c>
      <c r="C76" s="32">
        <v>2015.56</v>
      </c>
      <c r="D76" s="40"/>
      <c r="E76" s="13"/>
    </row>
    <row r="77" spans="1:5" x14ac:dyDescent="0.3">
      <c r="B77" s="10" t="s">
        <v>17</v>
      </c>
      <c r="C77" s="32">
        <v>2307.69</v>
      </c>
      <c r="D77" s="40"/>
      <c r="E77" s="13"/>
    </row>
    <row r="78" spans="1:5" x14ac:dyDescent="0.3">
      <c r="B78" s="10" t="s">
        <v>3</v>
      </c>
      <c r="C78" s="32">
        <v>1768.65</v>
      </c>
      <c r="D78" s="40"/>
      <c r="E78" s="13"/>
    </row>
    <row r="79" spans="1:5" x14ac:dyDescent="0.3">
      <c r="B79" s="10" t="s">
        <v>102</v>
      </c>
      <c r="C79" s="32">
        <v>3158.24</v>
      </c>
      <c r="D79" s="40"/>
      <c r="E79" s="13"/>
    </row>
    <row r="80" spans="1:5" x14ac:dyDescent="0.3">
      <c r="B80" s="10" t="s">
        <v>104</v>
      </c>
      <c r="C80" s="32">
        <v>2355.9899999999998</v>
      </c>
      <c r="D80" s="40"/>
      <c r="E80" s="13"/>
    </row>
    <row r="81" spans="2:5" x14ac:dyDescent="0.3">
      <c r="B81" s="10" t="s">
        <v>19</v>
      </c>
      <c r="C81" s="32">
        <v>2069.2399999999998</v>
      </c>
      <c r="D81" s="40"/>
      <c r="E81" s="13"/>
    </row>
    <row r="82" spans="2:5" x14ac:dyDescent="0.3">
      <c r="B82" s="10" t="s">
        <v>4</v>
      </c>
      <c r="C82" s="32">
        <v>1802.86</v>
      </c>
      <c r="D82" s="40"/>
      <c r="E82" s="13"/>
    </row>
    <row r="83" spans="2:5" x14ac:dyDescent="0.3">
      <c r="B83" s="10" t="s">
        <v>5</v>
      </c>
      <c r="C83" s="32">
        <v>2964.85</v>
      </c>
      <c r="D83" s="40"/>
      <c r="E83" s="13"/>
    </row>
    <row r="84" spans="2:5" x14ac:dyDescent="0.3">
      <c r="B84" s="10" t="s">
        <v>105</v>
      </c>
      <c r="C84" s="32">
        <v>2026.15</v>
      </c>
      <c r="D84" s="40"/>
      <c r="E84" s="13"/>
    </row>
    <row r="85" spans="2:5" x14ac:dyDescent="0.3">
      <c r="B85" s="10" t="s">
        <v>6</v>
      </c>
      <c r="C85" s="32">
        <v>2355.2600000000002</v>
      </c>
      <c r="D85" s="40"/>
      <c r="E85" s="13"/>
    </row>
    <row r="86" spans="2:5" x14ac:dyDescent="0.3">
      <c r="B86" s="10" t="s">
        <v>7</v>
      </c>
      <c r="C86" s="32">
        <v>2025.49</v>
      </c>
      <c r="D86" s="40"/>
      <c r="E86" s="13"/>
    </row>
    <row r="87" spans="2:5" x14ac:dyDescent="0.3">
      <c r="B87" s="10" t="s">
        <v>8</v>
      </c>
      <c r="C87" s="32">
        <v>3301.72</v>
      </c>
      <c r="D87" s="40"/>
      <c r="E87" s="13"/>
    </row>
    <row r="88" spans="2:5" x14ac:dyDescent="0.3">
      <c r="B88" s="10" t="s">
        <v>21</v>
      </c>
      <c r="C88" s="32">
        <v>2469.62</v>
      </c>
      <c r="D88" s="40"/>
      <c r="E88" s="13"/>
    </row>
    <row r="89" spans="2:5" x14ac:dyDescent="0.3">
      <c r="B89" s="10" t="s">
        <v>106</v>
      </c>
      <c r="C89" s="32">
        <v>2245.36</v>
      </c>
      <c r="D89" s="40"/>
      <c r="E89" s="13"/>
    </row>
    <row r="90" spans="2:5" x14ac:dyDescent="0.3">
      <c r="B90" s="10" t="s">
        <v>10</v>
      </c>
      <c r="C90" s="32">
        <v>2366.41</v>
      </c>
      <c r="D90" s="40"/>
      <c r="E90" s="13"/>
    </row>
    <row r="91" spans="2:5" x14ac:dyDescent="0.3">
      <c r="B91" s="10" t="s">
        <v>15</v>
      </c>
      <c r="C91" s="32">
        <v>8286.7900000000009</v>
      </c>
      <c r="D91" s="40"/>
      <c r="E91" s="13"/>
    </row>
    <row r="92" spans="2:5" x14ac:dyDescent="0.3">
      <c r="B92" s="10" t="s">
        <v>107</v>
      </c>
      <c r="C92" s="32">
        <v>2236.31</v>
      </c>
      <c r="D92" s="40"/>
      <c r="E92" s="13"/>
    </row>
    <row r="93" spans="2:5" x14ac:dyDescent="0.3">
      <c r="B93" s="10" t="s">
        <v>23</v>
      </c>
      <c r="C93" s="32">
        <v>1387.6</v>
      </c>
      <c r="D93" s="40"/>
      <c r="E93" s="13"/>
    </row>
    <row r="94" spans="2:5" x14ac:dyDescent="0.3">
      <c r="B94" s="49" t="s">
        <v>11</v>
      </c>
      <c r="C94" s="32">
        <v>2326.81</v>
      </c>
      <c r="D94" s="40"/>
      <c r="E94" s="13"/>
    </row>
    <row r="95" spans="2:5" x14ac:dyDescent="0.3">
      <c r="B95" s="49" t="s">
        <v>12</v>
      </c>
      <c r="C95" s="32">
        <v>1489.58</v>
      </c>
      <c r="D95" s="40"/>
      <c r="E95" s="13"/>
    </row>
    <row r="96" spans="2:5" x14ac:dyDescent="0.3">
      <c r="B96" s="49" t="s">
        <v>13</v>
      </c>
      <c r="C96" s="32">
        <v>2005.69</v>
      </c>
      <c r="D96" s="40"/>
      <c r="E96" s="13"/>
    </row>
    <row r="97" spans="1:5" x14ac:dyDescent="0.3">
      <c r="B97" s="49" t="s">
        <v>24</v>
      </c>
      <c r="C97" s="32">
        <v>1928.41</v>
      </c>
      <c r="D97" s="40"/>
      <c r="E97" s="13"/>
    </row>
    <row r="98" spans="1:5" x14ac:dyDescent="0.3">
      <c r="B98" s="49" t="s">
        <v>14</v>
      </c>
      <c r="C98" s="32">
        <v>2201.7600000000002</v>
      </c>
      <c r="D98" s="40"/>
      <c r="E98" s="13"/>
    </row>
    <row r="99" spans="1:5" x14ac:dyDescent="0.3">
      <c r="B99" s="49" t="s">
        <v>25</v>
      </c>
      <c r="C99" s="32">
        <v>2295.6799999999998</v>
      </c>
      <c r="D99" s="40"/>
      <c r="E99" s="13"/>
    </row>
    <row r="100" spans="1:5" ht="15" thickBot="1" x14ac:dyDescent="0.35">
      <c r="B100" s="50" t="s">
        <v>108</v>
      </c>
      <c r="C100" s="51">
        <v>2386.9899999999998</v>
      </c>
      <c r="D100" s="40"/>
      <c r="E100" s="13"/>
    </row>
    <row r="101" spans="1:5" ht="15" thickBot="1" x14ac:dyDescent="0.35">
      <c r="B101" s="52" t="s">
        <v>109</v>
      </c>
      <c r="C101" s="53">
        <f>SUM(C74:C100)</f>
        <v>66822.85000000002</v>
      </c>
      <c r="D101" s="40"/>
      <c r="E101" s="13"/>
    </row>
    <row r="102" spans="1:5" x14ac:dyDescent="0.3">
      <c r="B102" s="20"/>
      <c r="C102" s="13"/>
      <c r="D102" s="13"/>
      <c r="E102" s="13"/>
    </row>
    <row r="103" spans="1:5" s="56" customFormat="1" x14ac:dyDescent="0.3">
      <c r="A103" s="54" t="s">
        <v>116</v>
      </c>
      <c r="B103" s="55"/>
      <c r="C103" s="55"/>
      <c r="D103" s="30"/>
      <c r="E103" s="34"/>
    </row>
    <row r="104" spans="1:5" s="56" customFormat="1" x14ac:dyDescent="0.3">
      <c r="A104" s="54"/>
      <c r="B104" s="55"/>
      <c r="C104" s="55"/>
      <c r="D104" s="30"/>
      <c r="E104" s="34"/>
    </row>
    <row r="105" spans="1:5" s="56" customFormat="1" x14ac:dyDescent="0.3">
      <c r="A105" s="54"/>
      <c r="B105" s="55"/>
      <c r="C105" s="55"/>
      <c r="D105" s="30"/>
      <c r="E105" s="34"/>
    </row>
    <row r="106" spans="1:5" s="56" customFormat="1" x14ac:dyDescent="0.3">
      <c r="A106" s="54"/>
      <c r="B106" s="55"/>
      <c r="C106" s="55"/>
      <c r="D106" s="30"/>
      <c r="E106" s="34"/>
    </row>
    <row r="107" spans="1:5" s="56" customFormat="1" x14ac:dyDescent="0.3">
      <c r="A107" s="54"/>
      <c r="B107" s="57" t="s">
        <v>110</v>
      </c>
      <c r="C107" s="58" t="s">
        <v>111</v>
      </c>
      <c r="D107" s="30"/>
      <c r="E107" s="34"/>
    </row>
    <row r="108" spans="1:5" s="56" customFormat="1" x14ac:dyDescent="0.3">
      <c r="A108" s="54"/>
      <c r="B108" s="59" t="s">
        <v>112</v>
      </c>
      <c r="C108" s="60" t="s">
        <v>113</v>
      </c>
      <c r="D108" s="30"/>
      <c r="E108" s="34"/>
    </row>
    <row r="109" spans="1:5" s="56" customFormat="1" x14ac:dyDescent="0.3">
      <c r="A109" s="61"/>
      <c r="B109" s="59" t="s">
        <v>114</v>
      </c>
      <c r="C109" s="60" t="s">
        <v>115</v>
      </c>
      <c r="D109" s="30"/>
      <c r="E109" s="34"/>
    </row>
    <row r="110" spans="1:5" x14ac:dyDescent="0.3">
      <c r="B110" s="20"/>
      <c r="C110" s="13"/>
      <c r="D110" s="13"/>
      <c r="E110" s="13"/>
    </row>
    <row r="111" spans="1:5" x14ac:dyDescent="0.3">
      <c r="B111" s="20"/>
      <c r="C111" s="13"/>
      <c r="D111" s="13"/>
      <c r="E111" s="13"/>
    </row>
    <row r="112" spans="1:5" x14ac:dyDescent="0.3">
      <c r="B112" s="20"/>
      <c r="C112" s="13"/>
      <c r="D112" s="13"/>
      <c r="E112" s="13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79" workbookViewId="0">
      <selection activeCell="C94" sqref="C94"/>
    </sheetView>
  </sheetViews>
  <sheetFormatPr defaultRowHeight="14.4" x14ac:dyDescent="0.3"/>
  <cols>
    <col min="1" max="1" width="10.6640625" style="30" bestFit="1" customWidth="1"/>
    <col min="2" max="2" width="11" style="8" customWidth="1"/>
    <col min="3" max="3" width="47.6640625" style="30" customWidth="1"/>
    <col min="4" max="4" width="38.44140625" style="30" customWidth="1"/>
    <col min="5" max="5" width="11.33203125" style="31" customWidth="1"/>
    <col min="6" max="6" width="11" style="31" customWidth="1"/>
    <col min="7" max="16384" width="8.88671875" style="30"/>
  </cols>
  <sheetData>
    <row r="1" spans="1:6" x14ac:dyDescent="0.3">
      <c r="B1" s="1"/>
      <c r="C1" s="160" t="s">
        <v>221</v>
      </c>
      <c r="D1" s="160"/>
    </row>
    <row r="2" spans="1:6" x14ac:dyDescent="0.3">
      <c r="B2" s="1"/>
      <c r="C2" s="161" t="s">
        <v>229</v>
      </c>
      <c r="D2" s="161"/>
    </row>
    <row r="3" spans="1:6" x14ac:dyDescent="0.3">
      <c r="B3" s="1"/>
      <c r="C3" s="162" t="s">
        <v>222</v>
      </c>
      <c r="D3" s="162"/>
    </row>
    <row r="4" spans="1:6" ht="26.4" x14ac:dyDescent="0.3">
      <c r="A4" s="7" t="s">
        <v>223</v>
      </c>
      <c r="B4" s="6" t="s">
        <v>224</v>
      </c>
      <c r="C4" s="71" t="s">
        <v>225</v>
      </c>
      <c r="D4" s="72" t="s">
        <v>226</v>
      </c>
      <c r="E4" s="73" t="s">
        <v>227</v>
      </c>
      <c r="F4" s="73" t="s">
        <v>228</v>
      </c>
    </row>
    <row r="5" spans="1:6" x14ac:dyDescent="0.3">
      <c r="A5" s="74">
        <v>44378</v>
      </c>
      <c r="B5" s="75">
        <v>6883</v>
      </c>
      <c r="C5" s="37" t="s">
        <v>202</v>
      </c>
      <c r="D5" s="37" t="s">
        <v>240</v>
      </c>
      <c r="E5" s="38">
        <v>4806.79</v>
      </c>
      <c r="F5" s="38">
        <v>4806.79</v>
      </c>
    </row>
    <row r="6" spans="1:6" x14ac:dyDescent="0.3">
      <c r="A6" s="74">
        <v>44379</v>
      </c>
      <c r="B6" s="75">
        <v>8923</v>
      </c>
      <c r="C6" s="37" t="s">
        <v>215</v>
      </c>
      <c r="D6" s="37" t="s">
        <v>176</v>
      </c>
      <c r="E6" s="38">
        <v>192.5</v>
      </c>
      <c r="F6" s="38">
        <v>192.5</v>
      </c>
    </row>
    <row r="7" spans="1:6" x14ac:dyDescent="0.3">
      <c r="A7" s="74">
        <v>44379</v>
      </c>
      <c r="B7" s="75">
        <v>602080</v>
      </c>
      <c r="C7" s="37" t="s">
        <v>201</v>
      </c>
      <c r="D7" s="49" t="s">
        <v>242</v>
      </c>
      <c r="E7" s="38">
        <v>56</v>
      </c>
      <c r="F7" s="38">
        <v>56</v>
      </c>
    </row>
    <row r="8" spans="1:6" x14ac:dyDescent="0.3">
      <c r="A8" s="74">
        <v>44380</v>
      </c>
      <c r="B8" s="75">
        <v>5879</v>
      </c>
      <c r="C8" s="37" t="s">
        <v>199</v>
      </c>
      <c r="D8" s="49" t="s">
        <v>242</v>
      </c>
      <c r="E8" s="38">
        <v>106.5</v>
      </c>
      <c r="F8" s="38">
        <v>106.5</v>
      </c>
    </row>
    <row r="9" spans="1:6" x14ac:dyDescent="0.3">
      <c r="A9" s="74">
        <v>44382</v>
      </c>
      <c r="B9" s="75">
        <v>20970</v>
      </c>
      <c r="C9" s="37" t="s">
        <v>214</v>
      </c>
      <c r="D9" s="37" t="s">
        <v>246</v>
      </c>
      <c r="E9" s="38">
        <v>60</v>
      </c>
      <c r="F9" s="38">
        <v>60</v>
      </c>
    </row>
    <row r="10" spans="1:6" x14ac:dyDescent="0.3">
      <c r="A10" s="74">
        <v>44382</v>
      </c>
      <c r="B10" s="75">
        <v>252985</v>
      </c>
      <c r="C10" s="37" t="s">
        <v>198</v>
      </c>
      <c r="D10" s="37" t="s">
        <v>241</v>
      </c>
      <c r="E10" s="38">
        <v>327.96</v>
      </c>
      <c r="F10" s="38">
        <v>327.96</v>
      </c>
    </row>
    <row r="11" spans="1:6" x14ac:dyDescent="0.3">
      <c r="A11" s="74">
        <v>44382</v>
      </c>
      <c r="B11" s="75">
        <v>251841</v>
      </c>
      <c r="C11" s="37" t="s">
        <v>198</v>
      </c>
      <c r="D11" s="37" t="s">
        <v>241</v>
      </c>
      <c r="E11" s="38">
        <v>745.13</v>
      </c>
      <c r="F11" s="38">
        <v>745.13</v>
      </c>
    </row>
    <row r="12" spans="1:6" x14ac:dyDescent="0.3">
      <c r="A12" s="74">
        <v>44382</v>
      </c>
      <c r="B12" s="75">
        <v>251844</v>
      </c>
      <c r="C12" s="37" t="s">
        <v>198</v>
      </c>
      <c r="D12" s="37" t="s">
        <v>241</v>
      </c>
      <c r="E12" s="38">
        <v>1542.3</v>
      </c>
      <c r="F12" s="38">
        <v>1542.3</v>
      </c>
    </row>
    <row r="13" spans="1:6" x14ac:dyDescent="0.3">
      <c r="A13" s="74">
        <v>44382</v>
      </c>
      <c r="B13" s="75">
        <v>251840</v>
      </c>
      <c r="C13" s="37" t="s">
        <v>198</v>
      </c>
      <c r="D13" s="37" t="s">
        <v>241</v>
      </c>
      <c r="E13" s="38">
        <v>148.91</v>
      </c>
      <c r="F13" s="38">
        <v>148.91</v>
      </c>
    </row>
    <row r="14" spans="1:6" x14ac:dyDescent="0.3">
      <c r="A14" s="74">
        <v>44382</v>
      </c>
      <c r="B14" s="75">
        <v>251843</v>
      </c>
      <c r="C14" s="37" t="s">
        <v>198</v>
      </c>
      <c r="D14" s="37" t="s">
        <v>241</v>
      </c>
      <c r="E14" s="38">
        <v>307.86</v>
      </c>
      <c r="F14" s="38">
        <v>307.86</v>
      </c>
    </row>
    <row r="15" spans="1:6" x14ac:dyDescent="0.3">
      <c r="A15" s="74">
        <v>44382</v>
      </c>
      <c r="B15" s="75">
        <v>251842</v>
      </c>
      <c r="C15" s="37" t="s">
        <v>198</v>
      </c>
      <c r="D15" s="37" t="s">
        <v>241</v>
      </c>
      <c r="E15" s="38">
        <v>116.56</v>
      </c>
      <c r="F15" s="38">
        <v>116.56</v>
      </c>
    </row>
    <row r="16" spans="1:6" x14ac:dyDescent="0.3">
      <c r="A16" s="74">
        <v>44384</v>
      </c>
      <c r="B16" s="75">
        <v>697557</v>
      </c>
      <c r="C16" s="37" t="s">
        <v>211</v>
      </c>
      <c r="D16" s="37" t="s">
        <v>241</v>
      </c>
      <c r="E16" s="38">
        <v>78.19</v>
      </c>
      <c r="F16" s="38">
        <v>78.19</v>
      </c>
    </row>
    <row r="17" spans="1:6" x14ac:dyDescent="0.3">
      <c r="A17" s="74">
        <v>44384</v>
      </c>
      <c r="B17" s="75">
        <v>10311</v>
      </c>
      <c r="C17" s="37" t="s">
        <v>213</v>
      </c>
      <c r="D17" s="37" t="s">
        <v>244</v>
      </c>
      <c r="E17" s="38">
        <v>201</v>
      </c>
      <c r="F17" s="38">
        <v>201</v>
      </c>
    </row>
    <row r="18" spans="1:6" x14ac:dyDescent="0.3">
      <c r="A18" s="74">
        <v>44385</v>
      </c>
      <c r="B18" s="75">
        <v>69400</v>
      </c>
      <c r="C18" s="37" t="s">
        <v>210</v>
      </c>
      <c r="D18" s="37" t="s">
        <v>231</v>
      </c>
      <c r="E18" s="38">
        <v>358.4</v>
      </c>
      <c r="F18" s="38">
        <v>358.4</v>
      </c>
    </row>
    <row r="19" spans="1:6" x14ac:dyDescent="0.3">
      <c r="A19" s="74">
        <v>44386</v>
      </c>
      <c r="B19" s="75">
        <v>369564</v>
      </c>
      <c r="C19" s="37" t="s">
        <v>208</v>
      </c>
      <c r="D19" s="37" t="s">
        <v>241</v>
      </c>
      <c r="E19" s="38">
        <v>319.48</v>
      </c>
      <c r="F19" s="38">
        <v>319.48</v>
      </c>
    </row>
    <row r="20" spans="1:6" x14ac:dyDescent="0.3">
      <c r="A20" s="74">
        <v>44386</v>
      </c>
      <c r="B20" s="75">
        <v>729566</v>
      </c>
      <c r="C20" s="37" t="s">
        <v>208</v>
      </c>
      <c r="D20" s="37" t="s">
        <v>241</v>
      </c>
      <c r="E20" s="38">
        <v>50.91</v>
      </c>
      <c r="F20" s="38">
        <v>50.91</v>
      </c>
    </row>
    <row r="21" spans="1:6" x14ac:dyDescent="0.3">
      <c r="A21" s="74">
        <v>44386</v>
      </c>
      <c r="B21" s="75">
        <v>22142</v>
      </c>
      <c r="C21" s="37" t="s">
        <v>206</v>
      </c>
      <c r="D21" s="49" t="s">
        <v>242</v>
      </c>
      <c r="E21" s="38">
        <v>139.22999999999999</v>
      </c>
      <c r="F21" s="38">
        <v>139.22999999999999</v>
      </c>
    </row>
    <row r="22" spans="1:6" x14ac:dyDescent="0.3">
      <c r="A22" s="74">
        <v>44389</v>
      </c>
      <c r="B22" s="75">
        <v>11449</v>
      </c>
      <c r="C22" s="37" t="s">
        <v>216</v>
      </c>
      <c r="D22" s="37" t="s">
        <v>241</v>
      </c>
      <c r="E22" s="38">
        <v>194</v>
      </c>
      <c r="F22" s="38">
        <v>194</v>
      </c>
    </row>
    <row r="23" spans="1:6" x14ac:dyDescent="0.3">
      <c r="A23" s="74">
        <v>44390</v>
      </c>
      <c r="B23" s="75">
        <v>358270</v>
      </c>
      <c r="C23" s="37" t="s">
        <v>207</v>
      </c>
      <c r="D23" s="37" t="s">
        <v>241</v>
      </c>
      <c r="E23" s="38">
        <v>140.63999999999999</v>
      </c>
      <c r="F23" s="38">
        <v>140.63999999999999</v>
      </c>
    </row>
    <row r="24" spans="1:6" x14ac:dyDescent="0.3">
      <c r="A24" s="74">
        <v>44390</v>
      </c>
      <c r="B24" s="75">
        <v>59393371</v>
      </c>
      <c r="C24" s="37" t="s">
        <v>203</v>
      </c>
      <c r="D24" s="37" t="s">
        <v>231</v>
      </c>
      <c r="E24" s="38">
        <v>158.41999999999999</v>
      </c>
      <c r="F24" s="38">
        <v>158.41999999999999</v>
      </c>
    </row>
    <row r="25" spans="1:6" x14ac:dyDescent="0.3">
      <c r="A25" s="74">
        <v>44390</v>
      </c>
      <c r="B25" s="75">
        <v>1037635</v>
      </c>
      <c r="C25" s="37" t="s">
        <v>204</v>
      </c>
      <c r="D25" s="37" t="s">
        <v>231</v>
      </c>
      <c r="E25" s="38">
        <v>370.5</v>
      </c>
      <c r="F25" s="38">
        <v>370.5</v>
      </c>
    </row>
    <row r="26" spans="1:6" x14ac:dyDescent="0.3">
      <c r="A26" s="74">
        <v>44390</v>
      </c>
      <c r="B26" s="75">
        <v>1037870</v>
      </c>
      <c r="C26" s="37" t="s">
        <v>204</v>
      </c>
      <c r="D26" s="37" t="s">
        <v>231</v>
      </c>
      <c r="E26" s="38">
        <v>97.9</v>
      </c>
      <c r="F26" s="38">
        <v>97.9</v>
      </c>
    </row>
    <row r="27" spans="1:6" x14ac:dyDescent="0.3">
      <c r="A27" s="74">
        <v>44390</v>
      </c>
      <c r="B27" s="75">
        <v>5785</v>
      </c>
      <c r="C27" s="37" t="s">
        <v>217</v>
      </c>
      <c r="D27" s="37" t="s">
        <v>238</v>
      </c>
      <c r="E27" s="38">
        <v>203.76</v>
      </c>
      <c r="F27" s="38">
        <v>203.76</v>
      </c>
    </row>
    <row r="28" spans="1:6" x14ac:dyDescent="0.3">
      <c r="A28" s="74">
        <v>44392</v>
      </c>
      <c r="B28" s="75">
        <v>391628</v>
      </c>
      <c r="C28" s="37" t="s">
        <v>211</v>
      </c>
      <c r="D28" s="37" t="s">
        <v>241</v>
      </c>
      <c r="E28" s="38">
        <v>150</v>
      </c>
      <c r="F28" s="38">
        <v>150</v>
      </c>
    </row>
    <row r="29" spans="1:6" x14ac:dyDescent="0.3">
      <c r="A29" s="74">
        <v>44393</v>
      </c>
      <c r="B29" s="75">
        <v>774047</v>
      </c>
      <c r="C29" s="37" t="s">
        <v>211</v>
      </c>
      <c r="D29" s="37" t="s">
        <v>241</v>
      </c>
      <c r="E29" s="38">
        <v>110.16</v>
      </c>
      <c r="F29" s="38">
        <v>110.16</v>
      </c>
    </row>
    <row r="30" spans="1:6" x14ac:dyDescent="0.3">
      <c r="A30" s="74">
        <v>44398</v>
      </c>
      <c r="B30" s="75">
        <v>32016</v>
      </c>
      <c r="C30" s="37" t="s">
        <v>218</v>
      </c>
      <c r="D30" s="37" t="s">
        <v>239</v>
      </c>
      <c r="E30" s="38">
        <v>29</v>
      </c>
      <c r="F30" s="38">
        <v>29</v>
      </c>
    </row>
    <row r="31" spans="1:6" x14ac:dyDescent="0.3">
      <c r="A31" s="74">
        <v>44399</v>
      </c>
      <c r="B31" s="75">
        <v>11706</v>
      </c>
      <c r="C31" s="37" t="s">
        <v>219</v>
      </c>
      <c r="D31" s="49" t="s">
        <v>243</v>
      </c>
      <c r="E31" s="38">
        <v>730</v>
      </c>
      <c r="F31" s="38">
        <v>282.64</v>
      </c>
    </row>
    <row r="32" spans="1:6" x14ac:dyDescent="0.3">
      <c r="A32" s="74">
        <v>44400</v>
      </c>
      <c r="B32" s="75">
        <v>11564</v>
      </c>
      <c r="C32" s="37" t="s">
        <v>216</v>
      </c>
      <c r="D32" s="37" t="s">
        <v>241</v>
      </c>
      <c r="E32" s="38">
        <v>388</v>
      </c>
      <c r="F32" s="38">
        <v>388</v>
      </c>
    </row>
    <row r="33" spans="1:6" x14ac:dyDescent="0.3">
      <c r="A33" s="74">
        <v>44400</v>
      </c>
      <c r="B33" s="75">
        <v>10343</v>
      </c>
      <c r="C33" s="37" t="s">
        <v>213</v>
      </c>
      <c r="D33" s="37" t="s">
        <v>244</v>
      </c>
      <c r="E33" s="38">
        <v>257.10000000000002</v>
      </c>
      <c r="F33" s="38">
        <v>257.10000000000002</v>
      </c>
    </row>
    <row r="34" spans="1:6" x14ac:dyDescent="0.3">
      <c r="A34" s="74">
        <v>44404</v>
      </c>
      <c r="B34" s="75">
        <v>795</v>
      </c>
      <c r="C34" s="37" t="s">
        <v>200</v>
      </c>
      <c r="D34" s="49" t="s">
        <v>242</v>
      </c>
      <c r="E34" s="38">
        <v>731</v>
      </c>
      <c r="F34" s="38">
        <v>731</v>
      </c>
    </row>
    <row r="35" spans="1:6" x14ac:dyDescent="0.3">
      <c r="A35" s="74">
        <v>44405</v>
      </c>
      <c r="B35" s="75">
        <v>13763</v>
      </c>
      <c r="C35" s="37" t="s">
        <v>220</v>
      </c>
      <c r="D35" s="37" t="s">
        <v>176</v>
      </c>
      <c r="E35" s="38">
        <v>314.49</v>
      </c>
      <c r="F35" s="38">
        <v>314.49</v>
      </c>
    </row>
    <row r="36" spans="1:6" x14ac:dyDescent="0.3">
      <c r="A36" s="74">
        <v>44407</v>
      </c>
      <c r="B36" s="75"/>
      <c r="C36" s="37" t="s">
        <v>212</v>
      </c>
      <c r="D36" s="37" t="s">
        <v>231</v>
      </c>
      <c r="E36" s="38">
        <v>6469.47</v>
      </c>
      <c r="F36" s="38">
        <v>6469.47</v>
      </c>
    </row>
    <row r="37" spans="1:6" x14ac:dyDescent="0.3">
      <c r="A37" s="74">
        <v>44407</v>
      </c>
      <c r="B37" s="75">
        <v>829793</v>
      </c>
      <c r="C37" s="37" t="s">
        <v>209</v>
      </c>
      <c r="D37" s="37" t="s">
        <v>231</v>
      </c>
      <c r="E37" s="38">
        <v>6933.84</v>
      </c>
      <c r="F37" s="38">
        <v>6933.84</v>
      </c>
    </row>
    <row r="38" spans="1:6" x14ac:dyDescent="0.3">
      <c r="A38" s="74">
        <v>44389</v>
      </c>
      <c r="B38" s="75">
        <v>858</v>
      </c>
      <c r="C38" s="37" t="s">
        <v>230</v>
      </c>
      <c r="D38" s="37" t="s">
        <v>245</v>
      </c>
      <c r="E38" s="38">
        <v>1450</v>
      </c>
      <c r="F38" s="38">
        <v>1450</v>
      </c>
    </row>
    <row r="39" spans="1:6" x14ac:dyDescent="0.3">
      <c r="A39" s="74">
        <v>44390</v>
      </c>
      <c r="B39" s="75">
        <v>1310</v>
      </c>
      <c r="C39" s="37" t="s">
        <v>205</v>
      </c>
      <c r="D39" s="37" t="s">
        <v>245</v>
      </c>
      <c r="E39" s="38">
        <v>3750</v>
      </c>
      <c r="F39" s="38">
        <v>3750</v>
      </c>
    </row>
    <row r="40" spans="1:6" x14ac:dyDescent="0.3">
      <c r="A40" s="74">
        <v>44407</v>
      </c>
      <c r="B40" s="75"/>
      <c r="C40" s="49" t="s">
        <v>20</v>
      </c>
      <c r="D40" s="37" t="s">
        <v>245</v>
      </c>
      <c r="E40" s="32">
        <v>1500</v>
      </c>
      <c r="F40" s="32">
        <v>1000</v>
      </c>
    </row>
    <row r="41" spans="1:6" x14ac:dyDescent="0.3">
      <c r="A41" s="74">
        <v>44407</v>
      </c>
      <c r="B41" s="75"/>
      <c r="C41" s="10" t="s">
        <v>0</v>
      </c>
      <c r="D41" s="37" t="s">
        <v>231</v>
      </c>
      <c r="E41" s="32">
        <v>2046.09</v>
      </c>
      <c r="F41" s="32">
        <v>2046.09</v>
      </c>
    </row>
    <row r="42" spans="1:6" x14ac:dyDescent="0.3">
      <c r="A42" s="74">
        <v>44407</v>
      </c>
      <c r="B42" s="75"/>
      <c r="C42" s="10" t="s">
        <v>1</v>
      </c>
      <c r="D42" s="37" t="s">
        <v>231</v>
      </c>
      <c r="E42" s="32">
        <v>2998.05</v>
      </c>
      <c r="F42" s="32">
        <v>2998.05</v>
      </c>
    </row>
    <row r="43" spans="1:6" x14ac:dyDescent="0.3">
      <c r="A43" s="74">
        <v>44407</v>
      </c>
      <c r="B43" s="75"/>
      <c r="C43" s="10" t="s">
        <v>16</v>
      </c>
      <c r="D43" s="37" t="s">
        <v>231</v>
      </c>
      <c r="E43" s="38">
        <v>3720.49</v>
      </c>
      <c r="F43" s="38">
        <v>3720.49</v>
      </c>
    </row>
    <row r="44" spans="1:6" x14ac:dyDescent="0.3">
      <c r="A44" s="74">
        <v>44407</v>
      </c>
      <c r="B44" s="75"/>
      <c r="C44" s="10" t="s">
        <v>2</v>
      </c>
      <c r="D44" s="37" t="s">
        <v>231</v>
      </c>
      <c r="E44" s="32">
        <v>2015.56</v>
      </c>
      <c r="F44" s="32">
        <v>2015.56</v>
      </c>
    </row>
    <row r="45" spans="1:6" x14ac:dyDescent="0.3">
      <c r="A45" s="74">
        <v>44407</v>
      </c>
      <c r="B45" s="75"/>
      <c r="C45" s="10" t="s">
        <v>17</v>
      </c>
      <c r="D45" s="37" t="s">
        <v>231</v>
      </c>
      <c r="E45" s="32">
        <v>2307.69</v>
      </c>
      <c r="F45" s="32">
        <v>2307.69</v>
      </c>
    </row>
    <row r="46" spans="1:6" x14ac:dyDescent="0.3">
      <c r="A46" s="74">
        <v>44407</v>
      </c>
      <c r="B46" s="75"/>
      <c r="C46" s="10" t="s">
        <v>3</v>
      </c>
      <c r="D46" s="37" t="s">
        <v>231</v>
      </c>
      <c r="E46" s="32">
        <v>1768.65</v>
      </c>
      <c r="F46" s="32">
        <v>1768.65</v>
      </c>
    </row>
    <row r="47" spans="1:6" x14ac:dyDescent="0.3">
      <c r="A47" s="74">
        <v>44407</v>
      </c>
      <c r="B47" s="75"/>
      <c r="C47" s="10" t="s">
        <v>102</v>
      </c>
      <c r="D47" s="37" t="s">
        <v>231</v>
      </c>
      <c r="E47" s="32">
        <v>3158.24</v>
      </c>
      <c r="F47" s="32">
        <v>3158.24</v>
      </c>
    </row>
    <row r="48" spans="1:6" x14ac:dyDescent="0.3">
      <c r="A48" s="74">
        <v>44407</v>
      </c>
      <c r="B48" s="75"/>
      <c r="C48" s="10" t="s">
        <v>18</v>
      </c>
      <c r="D48" s="37" t="s">
        <v>231</v>
      </c>
      <c r="E48" s="32">
        <v>4161.6000000000004</v>
      </c>
      <c r="F48" s="32">
        <v>4161.6000000000004</v>
      </c>
    </row>
    <row r="49" spans="1:6" x14ac:dyDescent="0.3">
      <c r="A49" s="74">
        <v>44407</v>
      </c>
      <c r="B49" s="75"/>
      <c r="C49" s="10" t="s">
        <v>103</v>
      </c>
      <c r="D49" s="37" t="s">
        <v>231</v>
      </c>
      <c r="E49" s="38">
        <v>4577.2700000000004</v>
      </c>
      <c r="F49" s="38">
        <v>4577.2700000000004</v>
      </c>
    </row>
    <row r="50" spans="1:6" x14ac:dyDescent="0.3">
      <c r="A50" s="74">
        <v>44407</v>
      </c>
      <c r="B50" s="75"/>
      <c r="C50" s="10" t="s">
        <v>104</v>
      </c>
      <c r="D50" s="37" t="s">
        <v>231</v>
      </c>
      <c r="E50" s="32">
        <v>2355.9899999999998</v>
      </c>
      <c r="F50" s="32">
        <v>2355.9899999999998</v>
      </c>
    </row>
    <row r="51" spans="1:6" x14ac:dyDescent="0.3">
      <c r="A51" s="74">
        <v>44407</v>
      </c>
      <c r="B51" s="75"/>
      <c r="C51" s="10" t="s">
        <v>19</v>
      </c>
      <c r="D51" s="37" t="s">
        <v>231</v>
      </c>
      <c r="E51" s="32">
        <v>2069.2399999999998</v>
      </c>
      <c r="F51" s="32">
        <v>2069.2399999999998</v>
      </c>
    </row>
    <row r="52" spans="1:6" x14ac:dyDescent="0.3">
      <c r="A52" s="74">
        <v>44407</v>
      </c>
      <c r="B52" s="75"/>
      <c r="C52" s="10" t="s">
        <v>4</v>
      </c>
      <c r="D52" s="37" t="s">
        <v>231</v>
      </c>
      <c r="E52" s="32">
        <v>1802.86</v>
      </c>
      <c r="F52" s="32">
        <v>1802.86</v>
      </c>
    </row>
    <row r="53" spans="1:6" x14ac:dyDescent="0.3">
      <c r="A53" s="74">
        <v>44407</v>
      </c>
      <c r="B53" s="75"/>
      <c r="C53" s="10" t="s">
        <v>5</v>
      </c>
      <c r="D53" s="37" t="s">
        <v>231</v>
      </c>
      <c r="E53" s="32">
        <v>2964.85</v>
      </c>
      <c r="F53" s="32">
        <v>2964.85</v>
      </c>
    </row>
    <row r="54" spans="1:6" x14ac:dyDescent="0.3">
      <c r="A54" s="74">
        <v>44407</v>
      </c>
      <c r="B54" s="75"/>
      <c r="C54" s="10" t="s">
        <v>105</v>
      </c>
      <c r="D54" s="37" t="s">
        <v>231</v>
      </c>
      <c r="E54" s="32">
        <v>2026.15</v>
      </c>
      <c r="F54" s="32">
        <v>2026.15</v>
      </c>
    </row>
    <row r="55" spans="1:6" x14ac:dyDescent="0.3">
      <c r="A55" s="74">
        <v>44407</v>
      </c>
      <c r="B55" s="75"/>
      <c r="C55" s="10" t="s">
        <v>6</v>
      </c>
      <c r="D55" s="37" t="s">
        <v>231</v>
      </c>
      <c r="E55" s="32">
        <v>2355.2600000000002</v>
      </c>
      <c r="F55" s="32">
        <v>2355.2600000000002</v>
      </c>
    </row>
    <row r="56" spans="1:6" x14ac:dyDescent="0.3">
      <c r="A56" s="74">
        <v>44407</v>
      </c>
      <c r="B56" s="75"/>
      <c r="C56" s="10" t="s">
        <v>7</v>
      </c>
      <c r="D56" s="37" t="s">
        <v>231</v>
      </c>
      <c r="E56" s="32">
        <v>2025.49</v>
      </c>
      <c r="F56" s="32">
        <v>2025.49</v>
      </c>
    </row>
    <row r="57" spans="1:6" x14ac:dyDescent="0.3">
      <c r="A57" s="74">
        <v>44407</v>
      </c>
      <c r="B57" s="75"/>
      <c r="C57" s="10" t="s">
        <v>8</v>
      </c>
      <c r="D57" s="37" t="s">
        <v>231</v>
      </c>
      <c r="E57" s="32">
        <v>3301.72</v>
      </c>
      <c r="F57" s="32">
        <v>3301.72</v>
      </c>
    </row>
    <row r="58" spans="1:6" x14ac:dyDescent="0.3">
      <c r="A58" s="74">
        <v>44407</v>
      </c>
      <c r="B58" s="75"/>
      <c r="C58" s="10" t="s">
        <v>9</v>
      </c>
      <c r="D58" s="37" t="s">
        <v>231</v>
      </c>
      <c r="E58" s="38">
        <v>6215.65</v>
      </c>
      <c r="F58" s="38">
        <v>6215.65</v>
      </c>
    </row>
    <row r="59" spans="1:6" x14ac:dyDescent="0.3">
      <c r="A59" s="74">
        <v>44407</v>
      </c>
      <c r="B59" s="75"/>
      <c r="C59" s="10" t="s">
        <v>21</v>
      </c>
      <c r="D59" s="37" t="s">
        <v>231</v>
      </c>
      <c r="E59" s="32">
        <v>2469.62</v>
      </c>
      <c r="F59" s="32">
        <v>2469.62</v>
      </c>
    </row>
    <row r="60" spans="1:6" x14ac:dyDescent="0.3">
      <c r="A60" s="74">
        <v>44407</v>
      </c>
      <c r="B60" s="75"/>
      <c r="C60" s="10" t="s">
        <v>106</v>
      </c>
      <c r="D60" s="37" t="s">
        <v>231</v>
      </c>
      <c r="E60" s="32">
        <v>2245.36</v>
      </c>
      <c r="F60" s="32">
        <v>2245.36</v>
      </c>
    </row>
    <row r="61" spans="1:6" x14ac:dyDescent="0.3">
      <c r="A61" s="74">
        <v>44407</v>
      </c>
      <c r="B61" s="75"/>
      <c r="C61" s="10" t="s">
        <v>10</v>
      </c>
      <c r="D61" s="37" t="s">
        <v>231</v>
      </c>
      <c r="E61" s="32">
        <v>2366.41</v>
      </c>
      <c r="F61" s="32">
        <v>2366.41</v>
      </c>
    </row>
    <row r="62" spans="1:6" x14ac:dyDescent="0.3">
      <c r="A62" s="74">
        <v>44407</v>
      </c>
      <c r="B62" s="75"/>
      <c r="C62" s="10" t="s">
        <v>15</v>
      </c>
      <c r="D62" s="37" t="s">
        <v>231</v>
      </c>
      <c r="E62" s="32">
        <v>8286.7900000000009</v>
      </c>
      <c r="F62" s="32">
        <v>8286.7900000000009</v>
      </c>
    </row>
    <row r="63" spans="1:6" x14ac:dyDescent="0.3">
      <c r="A63" s="74">
        <v>44407</v>
      </c>
      <c r="B63" s="75"/>
      <c r="C63" s="10" t="s">
        <v>22</v>
      </c>
      <c r="D63" s="37" t="s">
        <v>231</v>
      </c>
      <c r="E63" s="38">
        <v>4716.6899999999996</v>
      </c>
      <c r="F63" s="38">
        <v>4716.6899999999996</v>
      </c>
    </row>
    <row r="64" spans="1:6" x14ac:dyDescent="0.3">
      <c r="A64" s="74">
        <v>44407</v>
      </c>
      <c r="B64" s="75"/>
      <c r="C64" s="10" t="s">
        <v>107</v>
      </c>
      <c r="D64" s="37" t="s">
        <v>231</v>
      </c>
      <c r="E64" s="32">
        <v>2236.31</v>
      </c>
      <c r="F64" s="32">
        <v>2236.31</v>
      </c>
    </row>
    <row r="65" spans="1:6" x14ac:dyDescent="0.3">
      <c r="A65" s="74">
        <v>44407</v>
      </c>
      <c r="B65" s="75"/>
      <c r="C65" s="10" t="s">
        <v>23</v>
      </c>
      <c r="D65" s="37" t="s">
        <v>231</v>
      </c>
      <c r="E65" s="32">
        <v>1387.6</v>
      </c>
      <c r="F65" s="32">
        <v>1387.6</v>
      </c>
    </row>
    <row r="66" spans="1:6" x14ac:dyDescent="0.3">
      <c r="A66" s="74">
        <v>44407</v>
      </c>
      <c r="B66" s="75"/>
      <c r="C66" s="49" t="s">
        <v>11</v>
      </c>
      <c r="D66" s="37" t="s">
        <v>231</v>
      </c>
      <c r="E66" s="32">
        <v>2326.81</v>
      </c>
      <c r="F66" s="32">
        <v>2326.81</v>
      </c>
    </row>
    <row r="67" spans="1:6" x14ac:dyDescent="0.3">
      <c r="A67" s="74">
        <v>44407</v>
      </c>
      <c r="B67" s="75"/>
      <c r="C67" s="49" t="s">
        <v>12</v>
      </c>
      <c r="D67" s="37" t="s">
        <v>231</v>
      </c>
      <c r="E67" s="32">
        <v>1489.58</v>
      </c>
      <c r="F67" s="32">
        <v>1489.58</v>
      </c>
    </row>
    <row r="68" spans="1:6" x14ac:dyDescent="0.3">
      <c r="A68" s="74">
        <v>44407</v>
      </c>
      <c r="B68" s="75"/>
      <c r="C68" s="49" t="s">
        <v>13</v>
      </c>
      <c r="D68" s="37" t="s">
        <v>231</v>
      </c>
      <c r="E68" s="32">
        <v>2005.69</v>
      </c>
      <c r="F68" s="32">
        <v>2005.69</v>
      </c>
    </row>
    <row r="69" spans="1:6" x14ac:dyDescent="0.3">
      <c r="A69" s="74">
        <v>44407</v>
      </c>
      <c r="B69" s="75"/>
      <c r="C69" s="49" t="s">
        <v>24</v>
      </c>
      <c r="D69" s="37" t="s">
        <v>231</v>
      </c>
      <c r="E69" s="32">
        <v>1928.41</v>
      </c>
      <c r="F69" s="32">
        <v>1928.41</v>
      </c>
    </row>
    <row r="70" spans="1:6" x14ac:dyDescent="0.3">
      <c r="A70" s="74">
        <v>44407</v>
      </c>
      <c r="B70" s="75"/>
      <c r="C70" s="49" t="s">
        <v>14</v>
      </c>
      <c r="D70" s="37" t="s">
        <v>231</v>
      </c>
      <c r="E70" s="32">
        <v>2201.7600000000002</v>
      </c>
      <c r="F70" s="32">
        <v>2201.7600000000002</v>
      </c>
    </row>
    <row r="71" spans="1:6" x14ac:dyDescent="0.3">
      <c r="A71" s="74">
        <v>44407</v>
      </c>
      <c r="B71" s="75"/>
      <c r="C71" s="49" t="s">
        <v>25</v>
      </c>
      <c r="D71" s="37" t="s">
        <v>231</v>
      </c>
      <c r="E71" s="32">
        <v>2295.6799999999998</v>
      </c>
      <c r="F71" s="32">
        <v>2295.6799999999998</v>
      </c>
    </row>
    <row r="72" spans="1:6" x14ac:dyDescent="0.3">
      <c r="A72" s="74">
        <v>44407</v>
      </c>
      <c r="B72" s="75"/>
      <c r="C72" s="49" t="s">
        <v>108</v>
      </c>
      <c r="D72" s="37" t="s">
        <v>231</v>
      </c>
      <c r="E72" s="32">
        <v>2386.9899999999998</v>
      </c>
      <c r="F72" s="32">
        <v>2386.9899999999998</v>
      </c>
    </row>
    <row r="73" spans="1:6" x14ac:dyDescent="0.3">
      <c r="A73" s="74"/>
      <c r="B73" s="75"/>
      <c r="C73" s="37"/>
      <c r="D73" s="37"/>
      <c r="E73" s="38">
        <f>SUM(E5:E72)</f>
        <v>123750.55</v>
      </c>
      <c r="F73" s="38">
        <f>SUM(F5:F72)</f>
        <v>122803.18999999999</v>
      </c>
    </row>
    <row r="74" spans="1:6" x14ac:dyDescent="0.3">
      <c r="A74" s="76" t="s">
        <v>232</v>
      </c>
      <c r="B74" s="77"/>
      <c r="C74" s="56"/>
      <c r="D74" s="78">
        <f>COUNT(A5:A72)</f>
        <v>68</v>
      </c>
    </row>
    <row r="75" spans="1:6" x14ac:dyDescent="0.3">
      <c r="A75" s="79" t="s">
        <v>233</v>
      </c>
      <c r="B75" s="77"/>
      <c r="C75" s="56"/>
      <c r="D75" s="80">
        <f>E73</f>
        <v>123750.55</v>
      </c>
    </row>
    <row r="76" spans="1:6" x14ac:dyDescent="0.3">
      <c r="A76" s="79" t="s">
        <v>234</v>
      </c>
      <c r="B76" s="77"/>
      <c r="C76" s="56"/>
      <c r="D76" s="80">
        <f>F73</f>
        <v>122803.18999999999</v>
      </c>
    </row>
    <row r="77" spans="1:6" x14ac:dyDescent="0.3">
      <c r="A77" s="56"/>
      <c r="B77" s="77"/>
      <c r="C77" s="56"/>
      <c r="D77" s="56"/>
    </row>
    <row r="78" spans="1:6" x14ac:dyDescent="0.3">
      <c r="A78" s="81" t="s">
        <v>235</v>
      </c>
      <c r="B78" s="82"/>
      <c r="C78" s="83"/>
      <c r="D78" s="84"/>
      <c r="E78" s="30"/>
      <c r="F78" s="30"/>
    </row>
    <row r="79" spans="1:6" x14ac:dyDescent="0.3">
      <c r="A79" s="81" t="s">
        <v>236</v>
      </c>
      <c r="B79" s="82"/>
      <c r="C79" s="83"/>
      <c r="D79" s="84"/>
      <c r="E79" s="30"/>
      <c r="F79" s="30"/>
    </row>
    <row r="80" spans="1:6" x14ac:dyDescent="0.3">
      <c r="A80" s="81" t="s">
        <v>237</v>
      </c>
      <c r="B80" s="82"/>
      <c r="C80" s="83"/>
      <c r="D80" s="84"/>
      <c r="E80" s="30"/>
      <c r="F80" s="30"/>
    </row>
    <row r="81" spans="1:6" x14ac:dyDescent="0.3">
      <c r="A81" s="81"/>
      <c r="B81" s="82"/>
      <c r="C81" s="83"/>
      <c r="D81" s="84"/>
      <c r="E81" s="30"/>
      <c r="F81" s="30"/>
    </row>
    <row r="82" spans="1:6" x14ac:dyDescent="0.3">
      <c r="A82" s="85" t="s">
        <v>116</v>
      </c>
      <c r="B82" s="86"/>
      <c r="C82" s="55"/>
      <c r="D82" s="55"/>
      <c r="E82" s="30"/>
      <c r="F82" s="30"/>
    </row>
    <row r="83" spans="1:6" x14ac:dyDescent="0.3">
      <c r="A83" s="85"/>
      <c r="B83" s="86"/>
      <c r="C83" s="55"/>
      <c r="D83" s="55"/>
      <c r="E83" s="30"/>
      <c r="F83" s="30"/>
    </row>
    <row r="84" spans="1:6" x14ac:dyDescent="0.3">
      <c r="A84" s="85"/>
      <c r="B84" s="86"/>
      <c r="C84" s="55"/>
      <c r="D84" s="55"/>
      <c r="E84" s="30"/>
      <c r="F84" s="30"/>
    </row>
    <row r="85" spans="1:6" x14ac:dyDescent="0.3">
      <c r="A85" s="85"/>
      <c r="B85" s="86"/>
      <c r="C85" s="55"/>
      <c r="D85" s="55"/>
      <c r="E85" s="30"/>
      <c r="F85" s="30"/>
    </row>
    <row r="86" spans="1:6" x14ac:dyDescent="0.3">
      <c r="A86" s="87"/>
      <c r="B86" s="57" t="s">
        <v>110</v>
      </c>
      <c r="C86" s="88"/>
      <c r="D86" s="58" t="s">
        <v>111</v>
      </c>
      <c r="E86" s="30"/>
      <c r="F86" s="30"/>
    </row>
    <row r="87" spans="1:6" x14ac:dyDescent="0.3">
      <c r="A87" s="55"/>
      <c r="B87" s="59" t="s">
        <v>112</v>
      </c>
      <c r="C87" s="88"/>
      <c r="D87" s="60" t="s">
        <v>113</v>
      </c>
      <c r="E87" s="30"/>
      <c r="F87" s="30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Anexo III </vt:lpstr>
      <vt:lpstr>Anexo 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casa de nazare</cp:lastModifiedBy>
  <cp:lastPrinted>2021-08-10T19:18:40Z</cp:lastPrinted>
  <dcterms:created xsi:type="dcterms:W3CDTF">2021-07-29T11:53:12Z</dcterms:created>
  <dcterms:modified xsi:type="dcterms:W3CDTF">2021-08-10T19:19:51Z</dcterms:modified>
</cp:coreProperties>
</file>