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8" windowWidth="19140" windowHeight="7416" activeTab="2"/>
  </bookViews>
  <sheets>
    <sheet name="Anexo 10 Municipal" sheetId="4" r:id="rId1"/>
    <sheet name="Anexo III " sheetId="7" r:id="rId2"/>
    <sheet name="Anexo II" sheetId="5" r:id="rId3"/>
  </sheets>
  <calcPr calcId="144525"/>
</workbook>
</file>

<file path=xl/calcChain.xml><?xml version="1.0" encoding="utf-8"?>
<calcChain xmlns="http://schemas.openxmlformats.org/spreadsheetml/2006/main">
  <c r="C102" i="7" l="1"/>
  <c r="E15" i="7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  <c r="E40" i="7" s="1"/>
  <c r="E41" i="7" s="1"/>
  <c r="E42" i="7" s="1"/>
  <c r="E43" i="7" s="1"/>
  <c r="E44" i="7" s="1"/>
  <c r="E45" i="7" s="1"/>
  <c r="E46" i="7" s="1"/>
  <c r="E47" i="7" s="1"/>
  <c r="E48" i="7" s="1"/>
  <c r="E49" i="7" s="1"/>
  <c r="E50" i="7" s="1"/>
  <c r="E51" i="7" s="1"/>
  <c r="E52" i="7" s="1"/>
  <c r="E53" i="7" s="1"/>
  <c r="E54" i="7" s="1"/>
  <c r="E55" i="7" s="1"/>
  <c r="E56" i="7" s="1"/>
  <c r="E57" i="7" s="1"/>
  <c r="E58" i="7" s="1"/>
  <c r="E59" i="7" s="1"/>
  <c r="E60" i="7" s="1"/>
  <c r="E61" i="7" s="1"/>
  <c r="E62" i="7" s="1"/>
  <c r="E63" i="7" s="1"/>
  <c r="E64" i="7" s="1"/>
  <c r="E65" i="7" s="1"/>
  <c r="E66" i="7" s="1"/>
  <c r="E67" i="7" s="1"/>
  <c r="E68" i="7" s="1"/>
  <c r="E69" i="7" s="1"/>
  <c r="E70" i="7" s="1"/>
  <c r="E71" i="7" s="1"/>
  <c r="D86" i="5" l="1"/>
  <c r="F85" i="5"/>
  <c r="D88" i="5" s="1"/>
  <c r="E85" i="5"/>
  <c r="D87" i="5" s="1"/>
  <c r="J84" i="4" l="1"/>
  <c r="E84" i="4"/>
  <c r="C84" i="4"/>
  <c r="G83" i="4"/>
  <c r="I83" i="4" s="1"/>
  <c r="G82" i="4" l="1"/>
  <c r="I82" i="4" s="1"/>
  <c r="G81" i="4"/>
  <c r="I81" i="4" s="1"/>
  <c r="G80" i="4"/>
  <c r="I80" i="4" s="1"/>
  <c r="G79" i="4"/>
  <c r="I79" i="4" s="1"/>
  <c r="G78" i="4"/>
  <c r="I78" i="4" s="1"/>
  <c r="G77" i="4"/>
  <c r="A75" i="4"/>
  <c r="I36" i="4"/>
  <c r="I39" i="4" s="1"/>
  <c r="I41" i="4" s="1"/>
  <c r="H94" i="4" s="1"/>
  <c r="G84" i="4" l="1"/>
  <c r="I77" i="4"/>
  <c r="I84" i="4" l="1"/>
  <c r="H95" i="4" s="1"/>
  <c r="H96" i="4" s="1"/>
  <c r="H98" i="4" s="1"/>
</calcChain>
</file>

<file path=xl/sharedStrings.xml><?xml version="1.0" encoding="utf-8"?>
<sst xmlns="http://schemas.openxmlformats.org/spreadsheetml/2006/main" count="389" uniqueCount="258">
  <si>
    <t>Fernanda Xavier ME</t>
  </si>
  <si>
    <t>Carrefour Comercio e Ind Ltda</t>
  </si>
  <si>
    <t>Gleice Moreira de Almeida</t>
  </si>
  <si>
    <t>FGTS</t>
  </si>
  <si>
    <t>Daniel Coimbra</t>
  </si>
  <si>
    <t>Roseli Augusta Marques Muniz</t>
  </si>
  <si>
    <t>Luzete da Conceição Nascimento</t>
  </si>
  <si>
    <t>Raquel Ramos da Silva Santos</t>
  </si>
  <si>
    <t>Elenilda Americo dos Santos</t>
  </si>
  <si>
    <t>Juliana Alves de Brito</t>
  </si>
  <si>
    <t>Lucimauro Francisco do Prado</t>
  </si>
  <si>
    <t>Maria Aparecida da Silva</t>
  </si>
  <si>
    <t>Elaine Pereira de Souza Campos</t>
  </si>
  <si>
    <t>Crislene Lucia Bernabé da Silva</t>
  </si>
  <si>
    <t>Kleybson Roberto da Silva Lima</t>
  </si>
  <si>
    <t>Marcos Romão Dias</t>
  </si>
  <si>
    <t>Marina de Souza</t>
  </si>
  <si>
    <t>Reginaldo Rodrigues Ferreira</t>
  </si>
  <si>
    <t>Simone Alves do Nascimento</t>
  </si>
  <si>
    <t>Auris Espaço Psicoterapeutico Ltda ME</t>
  </si>
  <si>
    <t>Nestor de Souza Francisco</t>
  </si>
  <si>
    <t>Matheus Damasceno Paschoal</t>
  </si>
  <si>
    <t>Karina Victor de Souza</t>
  </si>
  <si>
    <t>Miriam Aparecida Ruy</t>
  </si>
  <si>
    <t>Elcio da Silva Pimenta</t>
  </si>
  <si>
    <t>Denise Tealdi</t>
  </si>
  <si>
    <t>Fernanda Franquilim Medeiros</t>
  </si>
  <si>
    <t>Jovelina Maria da Conceição Timoteo</t>
  </si>
  <si>
    <t>Maria do Carmo da Silva Fachini</t>
  </si>
  <si>
    <t>Sandra Regina Coelho</t>
  </si>
  <si>
    <t>Simone de Paula Souza</t>
  </si>
  <si>
    <t>ANEXO III</t>
  </si>
  <si>
    <t>EXERCICIO 2021</t>
  </si>
  <si>
    <t xml:space="preserve">Órgão Concessor:    </t>
  </si>
  <si>
    <t xml:space="preserve"> Prefeitura do Município de Jundiaí</t>
  </si>
  <si>
    <r>
      <t>Entidade:</t>
    </r>
    <r>
      <rPr>
        <sz val="10"/>
        <rFont val="Tahoma"/>
        <family val="2"/>
      </rPr>
      <t xml:space="preserve"> </t>
    </r>
  </si>
  <si>
    <t>Associação e Comunidade Casa de Nazaré</t>
  </si>
  <si>
    <t>Endereço:</t>
  </si>
  <si>
    <t>Rua José Pellizari   nº900</t>
  </si>
  <si>
    <t>Município:</t>
  </si>
  <si>
    <t>Jundiaí</t>
  </si>
  <si>
    <t>03/2018</t>
  </si>
  <si>
    <t xml:space="preserve">Processo Nº: </t>
  </si>
  <si>
    <t>20.752-4/2017</t>
  </si>
  <si>
    <t>CONCILIAÇÃO BANCÁRIA  – CONTA Nº 3269-0</t>
  </si>
  <si>
    <t>DATA</t>
  </si>
  <si>
    <t>HISTÓRICO</t>
  </si>
  <si>
    <t>DÉBITO</t>
  </si>
  <si>
    <t>CRÉDITO</t>
  </si>
  <si>
    <t>SALDO</t>
  </si>
  <si>
    <t>Saldo anterior</t>
  </si>
  <si>
    <t>Spoli e Chiquetto Emporio Ltda ref mês 06-2021 nf 5749</t>
  </si>
  <si>
    <t>Fernanda Xavier ME ref mês 06-2021 nf 16374</t>
  </si>
  <si>
    <t>Telefonica Brasil as ref mês 05-2021 nf 391628</t>
  </si>
  <si>
    <t>J R Martins - ME ref mês 06-2021 nf 10958</t>
  </si>
  <si>
    <t>Receb Prefeitura ref mês 06-2021 DOC 286492</t>
  </si>
  <si>
    <t>Telefonica Brasil as ref mês 05-2021 nf 774047</t>
  </si>
  <si>
    <t>Fornecedora Tulipas Materiais para Construção Ltda EPP ref mês 05-2021 nf 3896</t>
  </si>
  <si>
    <t xml:space="preserve">FGTS ref mês 05-2021 </t>
  </si>
  <si>
    <t>Folha ref func. Gilberto Angelo Begiato mês 05-2021</t>
  </si>
  <si>
    <t>Folha ref func. Miriam Aparecida Ruy mês 05-2021</t>
  </si>
  <si>
    <t>Organização Contábil Elite S/S ltda ref mês 05-2021 nf 588</t>
  </si>
  <si>
    <t>Infoqplan Soluções Empresariais Ltda - EPP ref mês 06-2021 nf 5856</t>
  </si>
  <si>
    <t>Toledo Munhoz de Jundiai Ltda ref mês 06-2021 nf 4778/8855</t>
  </si>
  <si>
    <t>Comercio de Gás Belimar Ltda - ME ref mês 05-2021 nf 10915</t>
  </si>
  <si>
    <t>Folha ref func. Maria Aparecida da Silva mês 05-2021</t>
  </si>
  <si>
    <t>Pizzi e Pizzi Restaurante e Rosticeria Ltda ref mês 06-2021 nf 199417</t>
  </si>
  <si>
    <t>Carrefour Comercio e Ind Ltda ref mês 06-2021 nf 44460</t>
  </si>
  <si>
    <t>Marli Thomazi Salas - EPP ref mês 06-2021 nf 213</t>
  </si>
  <si>
    <t>Codael Com. de Artigos Eletronicos Ltda EPP ref mês 05-2021 nf 31027</t>
  </si>
  <si>
    <t>M.D. Barreto de Bone Rações - ME ref mês 05-2021 nf 265</t>
  </si>
  <si>
    <t>CPFL ref mês 06-2021 nf 241183</t>
  </si>
  <si>
    <t>CPFL ref mês 06-2021 nf 241182</t>
  </si>
  <si>
    <t>CPFL ref mês 06-2021 nf 241186</t>
  </si>
  <si>
    <t>CPFL ref mês 06-2021 nf 241184</t>
  </si>
  <si>
    <t>CPFL ref mês 06-2021 nf 241185</t>
  </si>
  <si>
    <t>CPFL ref mês 06-2021 nf 240439</t>
  </si>
  <si>
    <t>CPFL ref mês 06-2021 nf 820050</t>
  </si>
  <si>
    <t>Rondi e Cia Ltda ref mês 06-2021 nf 445662</t>
  </si>
  <si>
    <t>Transurb Transportes  Urbanos de Jundiaí Ltda ref mês 06-2021 nf 1030155</t>
  </si>
  <si>
    <t>Rapido Luxo Campinas Ltda ref mês 06-2021 nf 595672</t>
  </si>
  <si>
    <t>São Paulo Transporte S/A ref mês 06-2021 nf 1956889</t>
  </si>
  <si>
    <t>Auto Posto DM Jundiai  Ltda ref mês 06-2021 nf 6818</t>
  </si>
  <si>
    <t>Comercio de Gás Belimar Ltda - ME ref mês 05-2021 nf 11061</t>
  </si>
  <si>
    <t>Associação Comercial e Empresarial de Jundiai ref mês 06-2021 nf 600506</t>
  </si>
  <si>
    <t>APM Lucena Lins Farma EPP ref mês 06-2021 nf 27653</t>
  </si>
  <si>
    <t>Connectuse Sistemas Ltda - EPP ref mês 06-2021 nf 21754</t>
  </si>
  <si>
    <t>Flavio Cesar Passos Me ref mês 05-2021 nf 2062</t>
  </si>
  <si>
    <t>Codael Com. de Artigos Eletronicos Ltda EPP ref mês 05-2021 nf 31047</t>
  </si>
  <si>
    <t>Auris Espaço Psicoterapeutico Ltda ME ref mês 06-2021 nf 832</t>
  </si>
  <si>
    <t>sky ref mês 06-2021 nf 541059</t>
  </si>
  <si>
    <t>Claro S A ref mês 06-2021 nf 729566</t>
  </si>
  <si>
    <t>Claro S A ref mês 06-2021 nf 369564</t>
  </si>
  <si>
    <t>Bororo Com de Peças e Acessorios Ltda ref mês 06-2021 nf 71681</t>
  </si>
  <si>
    <t>Metropolitan Life Seguros e Previdência Privada S.A. ref mês 06-2021 nf 69400</t>
  </si>
  <si>
    <t>Comercio de Gás Belimar Ltda - ME ref mês 06-2021 nf 11194</t>
  </si>
  <si>
    <t>Pagamento de folha mês 06-2021</t>
  </si>
  <si>
    <t>Telefonica Brasil as ref mês 06-2021 nf 697557</t>
  </si>
  <si>
    <t>Lojas Aki Tem ref mês 06-2021 nf 115136</t>
  </si>
  <si>
    <t>Rendimento de Aplicação</t>
  </si>
  <si>
    <t>saldo final</t>
  </si>
  <si>
    <t xml:space="preserve">Relação da transferência citada acima - Folha </t>
  </si>
  <si>
    <t xml:space="preserve">Fabiano de Oliveira Coelho </t>
  </si>
  <si>
    <t>Glauco Márcio Virgilio</t>
  </si>
  <si>
    <t>Luciana ALves Jorge Pereira</t>
  </si>
  <si>
    <t>Maria Fátima Faria dos Santos</t>
  </si>
  <si>
    <t>Monica Costa de Oliveira Dias</t>
  </si>
  <si>
    <t>Valeria Aparecida Marquesin Bertolini</t>
  </si>
  <si>
    <t>TOTAL</t>
  </si>
  <si>
    <t>Ana Lucia Manzato Antibero</t>
  </si>
  <si>
    <t>Pedro Luiz Bordin</t>
  </si>
  <si>
    <t>Presidente</t>
  </si>
  <si>
    <t>Tesoureiro</t>
  </si>
  <si>
    <t>RG 15.546.205-2</t>
  </si>
  <si>
    <t>RG 12.138.310-6</t>
  </si>
  <si>
    <t>Gilberto Ângelo Begiato</t>
  </si>
  <si>
    <t>Jundiaí, 10 de Julho de 2021.</t>
  </si>
  <si>
    <t>SEXTO TERMO ADITIVO AO TERMO DE COLABORAÇÃO:</t>
  </si>
  <si>
    <t>ASSOCIAÇÃO E COMUNIDADE CASA DE NAZARÉ</t>
  </si>
  <si>
    <t>CNPJ n° 05.137.060/0001-74</t>
  </si>
  <si>
    <t>Rua José Pellizzari, 900 – Bairro Rio Abaixo - CEP: 13213-243 - Jundiaí – SP</t>
  </si>
  <si>
    <t>Telefones: (11) 4581-9095 / 4581-7833 / 99967-3811</t>
  </si>
  <si>
    <t>E-mail: casadenazarejd@gmail.com</t>
  </si>
  <si>
    <t>DEMONSTRATIVO INTEGRAL DAS RECEITAS E DESPESAS</t>
  </si>
  <si>
    <t>ÓRGÃO PÚBLICO:  Prefeitura Municipal de Jundiaí</t>
  </si>
  <si>
    <t xml:space="preserve">ORGANIZAÇÃO DA SOCIEDADE CIVIL:  ASSOCIAÇÃO E COMUNIDADE CASA DE NAZARÉ </t>
  </si>
  <si>
    <t>CNPJ:  05.137.060/0001-74</t>
  </si>
  <si>
    <t>ENDEREÇO E CEP  - Rua José Pellizzari, 900 - Bairro do Poste - Jundiaí - SP. CEP.: 13213-243</t>
  </si>
  <si>
    <t>RESPONSÁVEL (EIS) PELA OSC: Ana Lucia Manzato Antibero</t>
  </si>
  <si>
    <t>CPF: 079.629.788-64</t>
  </si>
  <si>
    <t>OBJETO DA PARCERIA: Mútua cooperação para acolhimento de crianças e adolescentes em estado de vulnerabilidade e risco pessoal e social.</t>
  </si>
  <si>
    <t>ORIGEM DOS RECURSOS (1): Municipal</t>
  </si>
  <si>
    <t>DOCUMENTO</t>
  </si>
  <si>
    <t xml:space="preserve">DATA </t>
  </si>
  <si>
    <t xml:space="preserve">VIGÊNCIA </t>
  </si>
  <si>
    <t>VALOR - R$</t>
  </si>
  <si>
    <t xml:space="preserve">TERMO DE COLABORAÇÃO nº 03/2018 </t>
  </si>
  <si>
    <t>01/2018 a 12/2018</t>
  </si>
  <si>
    <t>TERMO DE COLABORAÇÃO nº 03/2018  - Aditivo I</t>
  </si>
  <si>
    <t>06/2018 a 12/2018</t>
  </si>
  <si>
    <t>TERMO DE COLABORAÇÃO nº 03/2018 - Aditivo II</t>
  </si>
  <si>
    <t>01/2019 a 12/2019</t>
  </si>
  <si>
    <t>TERMO DE COLABORAÇÃO nº 03/2018 - Aditivo III</t>
  </si>
  <si>
    <t>TERMO DE COLABORAÇÃO nº 03/2018 - Aditivo IV</t>
  </si>
  <si>
    <t>01/2020 a 12/2021</t>
  </si>
  <si>
    <t>TERMO DE COLABORAÇÃO nº 03/2018 - Aditivo V</t>
  </si>
  <si>
    <t>03/2021 a 12/2022</t>
  </si>
  <si>
    <t>DEMOSNTRATIVO DOS RECURSOS DISPONÍVEIS NO EXERCÍCIO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</si>
  <si>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</si>
  <si>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</si>
  <si>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</si>
  <si>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</si>
  <si>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</si>
  <si>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(A) SALDO DO EXERCICIO ANTERIOR</t>
  </si>
  <si>
    <t>(B) REPASSES PÚBLICOS NO EXERCÍCIO</t>
  </si>
  <si>
    <t>(C)RECEITAS COM APLICAÇÕES FINANCEIRAS DOS REPASSES PÚBLICOS</t>
  </si>
  <si>
    <t>(D) OUTRAS RECEITAS DECORRENTES DA EXECUÇÃO DO AJUSTE (3)</t>
  </si>
  <si>
    <t>(E) TOTAL DE RECURSOS PÚBLICOS (A+B+C+D)</t>
  </si>
  <si>
    <t>(F) RECURSOS PRÓPRIOS DA ENTIDADE PARCEIRA</t>
  </si>
  <si>
    <t>(G) TOTAL DE RECUSOS DISPONÍVEIS NO EXERCÍCIO (E+F)</t>
  </si>
  <si>
    <t>(1) Verba: Federal, Estadual ou Municipal, devendo ser elaborado um anexo para cada fonte</t>
  </si>
  <si>
    <t>(2) Incluir valores previstos no exercício anterior e repassados nesse exercício</t>
  </si>
  <si>
    <t>(3) Receitas com estacionamento, aluguéis, entre outras.</t>
  </si>
  <si>
    <t>O(s) signatário(s), na qualidade de representante(s) legal da  Associação e Comunidade Casa de Nazaré  vem indicar, na forma abaixo detalhada as despesas incorridas e pagas no exercício bem como as despesas a pagar no exercício seguinte.</t>
  </si>
  <si>
    <t>DEMONSTRATIVO DAS DESPESAS INCORRIDAS NO EXERCÍCIO</t>
  </si>
  <si>
    <t>CATEGORIA OU FINALIDADE DA DESPESA (8)</t>
  </si>
  <si>
    <t xml:space="preserve">DESPESAS CONTABILIZADAS NESTE EXERCÍCIO (R$) </t>
  </si>
  <si>
    <t>DESPESAS CONTABILIZADAS EM EXERCÍCIOS ANTERIORES E PAGAS NESTE EXERCÍCIO (R$)                   (H)</t>
  </si>
  <si>
    <t>DESPESAS CONTABILIZADAS NESTE EXERCÍCIO E PAGAS NESTE EXERCÍCIO (R$)           (I)</t>
  </si>
  <si>
    <t>TOTAL DE DESPESAS PAGAS NESTE EXERCÍCIO (R$)              (J=H+I)</t>
  </si>
  <si>
    <t xml:space="preserve">DESPESAS CONTABILIZADAS NESTE EXERCÍCIO A PAGAR EM EXERCÍCIOS SEGUINTES (R$) </t>
  </si>
  <si>
    <t>Despesas c/ Assistidos</t>
  </si>
  <si>
    <t>Utilidades Públicas (7)</t>
  </si>
  <si>
    <t>Despesas c/ Pessoal (5)</t>
  </si>
  <si>
    <t>Despesas Administrativas</t>
  </si>
  <si>
    <t>Despesas Manutenção</t>
  </si>
  <si>
    <t>Serviços Terceiros (6)</t>
  </si>
  <si>
    <t>(1) Verba: Federal, Estadual, Municipal e Recursos Próprios, devendo ser elaborado um anexo para cada fonte de recurso</t>
  </si>
  <si>
    <t>(5) Salários, encargos e beneficios.</t>
  </si>
  <si>
    <t>(6) Autonômos e pessoa juridica</t>
  </si>
  <si>
    <t>(7) Energia Eletrica, água e esgoto, gás, telefone e internet</t>
  </si>
  <si>
    <t>(8) No rol exemplificativo incluir também as aquisições e os compromissos assumidos que não  são classificados contabilmente como DESPESAS, como, por exemplo, quisição de bens permanentes.</t>
  </si>
  <si>
    <t>(*) Apenas para entidades da área da saúde.</t>
  </si>
  <si>
    <t>DEMONSTRATIVO DO SALDO FINANCEIRO DO EXERCÍCIO</t>
  </si>
  <si>
    <t>(G) TOTAL DE RECURSOS DISPONÍVEL NO EXERCÍCIO</t>
  </si>
  <si>
    <t>(J) DESPESAS PAGAS NO EXERCÍCIO (H+I)</t>
  </si>
  <si>
    <t>(K) RECURSO PÚBLICO NÃO APLICADO [E-(J-F)]</t>
  </si>
  <si>
    <t>(L) VALOR DEVOLVIDO AO ORGÃO PÚBLICO</t>
  </si>
  <si>
    <t>(M) VALOR AUTORIZADO PARA APLICAÇÃO NO EXERCÍCIO SEGUINTE (K-L)</t>
  </si>
  <si>
    <t>Declaro(amos), na qualidade de responsável pela entidade supra epigrafada, sob as penas da Lei, que a despesa relacionada comprova a exata aplicação dos recursos recebidos para os fins indicados, conforme programa de trabalho, proprosto ao Órgão Público Parceiro.</t>
  </si>
  <si>
    <t>EXERCÍCIO: Junho/2021</t>
  </si>
  <si>
    <t>TERMO DE COLABORAÇÃO nº 03/2018 - Aditivo VI</t>
  </si>
  <si>
    <t>Jundiaí, 10 de Julho de 2021</t>
  </si>
  <si>
    <t xml:space="preserve">ANEXO 10 - ÁREA MUNICIPAL </t>
  </si>
  <si>
    <t>05/2021 a 12/2021</t>
  </si>
  <si>
    <t>Centerlar Comercio de Utilidades Ltda ref mês 06-2021 nf 609</t>
  </si>
  <si>
    <t>Projeto Capacitação - Aditivo VI</t>
  </si>
  <si>
    <t xml:space="preserve">Reembolso Tarifa Bancaria </t>
  </si>
  <si>
    <t xml:space="preserve">Tarifa Bancaria </t>
  </si>
  <si>
    <r>
      <t xml:space="preserve">Alelo S/A ref mês 06-2021 nf </t>
    </r>
    <r>
      <rPr>
        <sz val="11"/>
        <rFont val="Calibri"/>
        <family val="2"/>
        <scheme val="minor"/>
      </rPr>
      <t>80768</t>
    </r>
  </si>
  <si>
    <t>Marcel Ferlini Moralles</t>
  </si>
  <si>
    <t>Maria Zuleide Pimentel Loiola</t>
  </si>
  <si>
    <t>Fornecedora Tulipas Materiais para Construção Ltda EPP</t>
  </si>
  <si>
    <t>Telefonica Brasil sa</t>
  </si>
  <si>
    <t>Organização Contábil Elite S/S ltda</t>
  </si>
  <si>
    <t>CPFL</t>
  </si>
  <si>
    <t>Infoqplan Soluções Empresariais Ltda - EPP</t>
  </si>
  <si>
    <t>Comercio de Gás Belimar Ltda - ME</t>
  </si>
  <si>
    <t>São Paulo Transporte S/A</t>
  </si>
  <si>
    <t>Associação Comercial e Empresarial de Jundiai</t>
  </si>
  <si>
    <t>Auto Posto DM Jundiai  Ltda</t>
  </si>
  <si>
    <t>Transurb Transportes  Urbanos de Jundiaí Ltda</t>
  </si>
  <si>
    <t>Rapido Luxo Campinas Ltda</t>
  </si>
  <si>
    <t>Connectuse Sistemas Ltda - EPP</t>
  </si>
  <si>
    <t>sky</t>
  </si>
  <si>
    <t>Claro S A</t>
  </si>
  <si>
    <t>Alelo S/A</t>
  </si>
  <si>
    <t>Metropolitan Life Seguros e Previdência Privada S.A.</t>
  </si>
  <si>
    <t>Spoli e Chiquetto Emporio Ltda</t>
  </si>
  <si>
    <t>J R Martins - ME</t>
  </si>
  <si>
    <t>SENDAS DISTRIBUIDORA S/A</t>
  </si>
  <si>
    <t>Pizzi e Pizzi Restaurante e Rosticeria Ltda</t>
  </si>
  <si>
    <t xml:space="preserve">Toledo Munhoz de Jundiai Ltda </t>
  </si>
  <si>
    <t>Marli Thomazi Salas - EPP</t>
  </si>
  <si>
    <t>Rondi e Cia Ltda</t>
  </si>
  <si>
    <t>APM Lucena Lins Farma EPP</t>
  </si>
  <si>
    <t>Lojas Aki Tem</t>
  </si>
  <si>
    <t>Bororo Com de Peças e Acessorios Ltda</t>
  </si>
  <si>
    <t>Centerlar Comercio de Utilidades LTDA</t>
  </si>
  <si>
    <t>ANEXO II</t>
  </si>
  <si>
    <t>RELAÇÃO DAS NOTAS FISCAIS</t>
  </si>
  <si>
    <t>DATA DOCTO</t>
  </si>
  <si>
    <t>DOC. Nº</t>
  </si>
  <si>
    <t>RAZÃO SOCIAL</t>
  </si>
  <si>
    <t>NATUREZA OPERAÇÃO</t>
  </si>
  <si>
    <t>VALOR TOTAL</t>
  </si>
  <si>
    <t>VALOR MUNICIPAL</t>
  </si>
  <si>
    <t>mês de junho de 2021</t>
  </si>
  <si>
    <t>SENDAS DISTRIBUIDORA S/A ref mês 06-2021 nf 29036</t>
  </si>
  <si>
    <t xml:space="preserve">Roberto Marzochi - ME </t>
  </si>
  <si>
    <t>Despesas Assistidos / Alimentação</t>
  </si>
  <si>
    <t xml:space="preserve">Despesas Administrativas </t>
  </si>
  <si>
    <t>Utilidade Públicas</t>
  </si>
  <si>
    <t>Desp com Assistidos / Saude</t>
  </si>
  <si>
    <t xml:space="preserve">Despesa Manutenção  </t>
  </si>
  <si>
    <t xml:space="preserve">Serviços de Terceiros </t>
  </si>
  <si>
    <t>Despesa com Pessoal</t>
  </si>
  <si>
    <t>Despesas Assistidos / Condução</t>
  </si>
  <si>
    <t>Despesa com Assistidos Limp/Hig/Descart</t>
  </si>
  <si>
    <t>Projeto Capacitação</t>
  </si>
  <si>
    <t>Despesas Assistido/Utensílios Domésticos</t>
  </si>
  <si>
    <t>Número de documentos relacionados:</t>
  </si>
  <si>
    <t xml:space="preserve">Total de despesas: </t>
  </si>
  <si>
    <t xml:space="preserve">Total de despesas comprovadas Municipal: </t>
  </si>
  <si>
    <t xml:space="preserve">Declaramos na qualidade de responsáveis pela Associação e Comunidade Casa de Nazaré, sob as penas da LEI, que a  </t>
  </si>
  <si>
    <t xml:space="preserve">documentação acima relacionada comprova a exata aplicação dos recursos recebidos para os fins indicados no </t>
  </si>
  <si>
    <t>Plano de Trabalho.</t>
  </si>
  <si>
    <t>CONCILIAÇÃO JUNHO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</si>
</sst>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416]mmm\-yy;@"/>
    <numFmt numFmtId="165" formatCode="dd/mm/yy;@"/>
    <numFmt numFmtId="166" formatCode="#,##0.00;[Red]#,##0.00"/>
    <numFmt numFmtId="167" formatCode="00000"/>
    <numFmt numFmtId="168" formatCode="#,##0.00_ ;[Red]\-#,##0.00\ "/>
    <numFmt numFmtId="169" formatCode="d/m;@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Tahoma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</font>
    <font>
      <b/>
      <sz val="9"/>
      <color rgb="FF000000"/>
      <name val="Calibri"/>
      <family val="2"/>
    </font>
    <font>
      <b/>
      <sz val="10"/>
      <name val="Arial"/>
      <family val="2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indexed="8"/>
      <name val="Tahoma"/>
      <family val="2"/>
    </font>
    <font>
      <b/>
      <u/>
      <sz val="10"/>
      <color indexed="8"/>
      <name val="Tahoma"/>
      <family val="2"/>
    </font>
    <font>
      <b/>
      <sz val="9"/>
      <name val="Tahoma"/>
      <family val="2"/>
    </font>
    <font>
      <b/>
      <sz val="9"/>
      <color theme="1"/>
      <name val="Tahoma"/>
      <family val="2"/>
    </font>
    <font>
      <sz val="9"/>
      <name val="Tahoma"/>
      <family val="2"/>
    </font>
    <font>
      <sz val="8"/>
      <color indexed="8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4" fillId="0" borderId="0"/>
    <xf numFmtId="0" fontId="24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" fillId="0" borderId="0"/>
  </cellStyleXfs>
  <cellXfs count="166"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18" fillId="0" borderId="0" xfId="0" applyFont="1" applyBorder="1" applyAlignment="1">
      <alignment horizontal="centerContinuous"/>
    </xf>
    <xf numFmtId="0" fontId="18" fillId="0" borderId="0" xfId="0" applyFont="1" applyBorder="1" applyAlignment="1">
      <alignment horizontal="centerContinuous" wrapText="1"/>
    </xf>
    <xf numFmtId="4" fontId="18" fillId="0" borderId="0" xfId="0" applyNumberFormat="1" applyFont="1" applyBorder="1" applyAlignment="1">
      <alignment horizontal="centerContinuous"/>
    </xf>
    <xf numFmtId="0" fontId="19" fillId="0" borderId="0" xfId="0" applyFont="1" applyBorder="1"/>
    <xf numFmtId="0" fontId="18" fillId="0" borderId="0" xfId="0" applyFont="1" applyBorder="1" applyAlignment="1">
      <alignment horizontal="center"/>
    </xf>
    <xf numFmtId="0" fontId="19" fillId="0" borderId="0" xfId="0" applyFont="1" applyBorder="1" applyAlignment="1">
      <alignment wrapText="1"/>
    </xf>
    <xf numFmtId="0" fontId="19" fillId="0" borderId="0" xfId="0" applyFont="1" applyBorder="1" applyAlignment="1">
      <alignment horizontal="right"/>
    </xf>
    <xf numFmtId="4" fontId="19" fillId="0" borderId="0" xfId="0" applyNumberFormat="1" applyFont="1" applyBorder="1"/>
    <xf numFmtId="0" fontId="18" fillId="0" borderId="0" xfId="0" applyFont="1" applyBorder="1" applyAlignment="1"/>
    <xf numFmtId="0" fontId="18" fillId="0" borderId="0" xfId="0" applyFont="1" applyBorder="1" applyAlignment="1">
      <alignment wrapText="1"/>
    </xf>
    <xf numFmtId="0" fontId="18" fillId="0" borderId="0" xfId="0" applyFont="1" applyBorder="1" applyAlignment="1">
      <alignment horizontal="right"/>
    </xf>
    <xf numFmtId="0" fontId="18" fillId="0" borderId="0" xfId="0" quotePrefix="1" applyFont="1" applyBorder="1" applyAlignment="1"/>
    <xf numFmtId="49" fontId="18" fillId="0" borderId="0" xfId="0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0" fontId="18" fillId="0" borderId="10" xfId="0" applyFont="1" applyFill="1" applyBorder="1" applyAlignment="1">
      <alignment horizontal="centerContinuous" wrapText="1"/>
    </xf>
    <xf numFmtId="0" fontId="18" fillId="0" borderId="10" xfId="0" applyFont="1" applyFill="1" applyBorder="1" applyAlignment="1">
      <alignment horizontal="centerContinuous" vertical="top" wrapText="1"/>
    </xf>
    <xf numFmtId="0" fontId="18" fillId="0" borderId="10" xfId="0" applyFont="1" applyFill="1" applyBorder="1" applyAlignment="1">
      <alignment horizontal="right" vertical="top" wrapText="1"/>
    </xf>
    <xf numFmtId="4" fontId="18" fillId="0" borderId="10" xfId="0" applyNumberFormat="1" applyFont="1" applyFill="1" applyBorder="1" applyAlignment="1">
      <alignment horizontal="right" vertical="top" wrapText="1"/>
    </xf>
    <xf numFmtId="0" fontId="20" fillId="0" borderId="11" xfId="0" applyFont="1" applyFill="1" applyBorder="1" applyAlignment="1">
      <alignment horizontal="center"/>
    </xf>
    <xf numFmtId="0" fontId="20" fillId="0" borderId="11" xfId="0" applyFont="1" applyFill="1" applyBorder="1" applyAlignment="1">
      <alignment horizontal="center" vertical="top"/>
    </xf>
    <xf numFmtId="4" fontId="20" fillId="0" borderId="11" xfId="0" applyNumberFormat="1" applyFont="1" applyFill="1" applyBorder="1" applyAlignment="1">
      <alignment horizontal="center" vertical="top"/>
    </xf>
    <xf numFmtId="0" fontId="21" fillId="0" borderId="10" xfId="0" applyFont="1" applyFill="1" applyBorder="1" applyAlignment="1">
      <alignment horizontal="center" vertical="center"/>
    </xf>
    <xf numFmtId="0" fontId="21" fillId="0" borderId="10" xfId="0" applyFont="1" applyFill="1" applyBorder="1"/>
    <xf numFmtId="4" fontId="21" fillId="0" borderId="10" xfId="0" applyNumberFormat="1" applyFont="1" applyFill="1" applyBorder="1"/>
    <xf numFmtId="4" fontId="21" fillId="0" borderId="10" xfId="0" applyNumberFormat="1" applyFont="1" applyFill="1" applyBorder="1" applyAlignment="1"/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/>
    <xf numFmtId="4" fontId="21" fillId="0" borderId="0" xfId="0" applyNumberFormat="1" applyFont="1" applyFill="1" applyBorder="1"/>
    <xf numFmtId="4" fontId="21" fillId="0" borderId="0" xfId="0" applyNumberFormat="1" applyFont="1" applyFill="1" applyBorder="1" applyAlignment="1"/>
    <xf numFmtId="14" fontId="21" fillId="0" borderId="10" xfId="0" applyNumberFormat="1" applyFont="1" applyFill="1" applyBorder="1" applyAlignment="1">
      <alignment horizontal="center" vertical="center"/>
    </xf>
    <xf numFmtId="14" fontId="21" fillId="0" borderId="0" xfId="0" applyNumberFormat="1" applyFont="1" applyFill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0" borderId="10" xfId="0" applyBorder="1"/>
    <xf numFmtId="4" fontId="0" fillId="0" borderId="10" xfId="0" applyNumberFormat="1" applyBorder="1"/>
    <xf numFmtId="0" fontId="22" fillId="0" borderId="13" xfId="0" applyFont="1" applyFill="1" applyBorder="1"/>
    <xf numFmtId="164" fontId="23" fillId="0" borderId="14" xfId="0" applyNumberFormat="1" applyFont="1" applyFill="1" applyBorder="1" applyAlignment="1">
      <alignment horizontal="right" wrapText="1"/>
    </xf>
    <xf numFmtId="0" fontId="0" fillId="0" borderId="10" xfId="0" applyBorder="1" applyAlignment="1"/>
    <xf numFmtId="0" fontId="0" fillId="0" borderId="11" xfId="0" applyBorder="1" applyAlignment="1"/>
    <xf numFmtId="4" fontId="21" fillId="0" borderId="11" xfId="0" applyNumberFormat="1" applyFont="1" applyFill="1" applyBorder="1"/>
    <xf numFmtId="0" fontId="16" fillId="0" borderId="15" xfId="0" applyFont="1" applyFill="1" applyBorder="1"/>
    <xf numFmtId="4" fontId="0" fillId="0" borderId="15" xfId="0" applyNumberFormat="1" applyFont="1" applyBorder="1"/>
    <xf numFmtId="0" fontId="0" fillId="0" borderId="0" xfId="0" applyFont="1" applyFill="1" applyBorder="1" applyAlignment="1">
      <alignment wrapText="1"/>
    </xf>
    <xf numFmtId="165" fontId="19" fillId="0" borderId="0" xfId="0" applyNumberFormat="1" applyFont="1" applyFill="1" applyAlignment="1">
      <alignment vertical="center"/>
    </xf>
    <xf numFmtId="0" fontId="19" fillId="0" borderId="0" xfId="0" applyFont="1" applyFill="1"/>
    <xf numFmtId="0" fontId="0" fillId="0" borderId="0" xfId="0" applyAlignment="1"/>
    <xf numFmtId="0" fontId="18" fillId="0" borderId="0" xfId="42" applyFont="1" applyFill="1" applyBorder="1" applyAlignment="1">
      <alignment horizontal="left"/>
    </xf>
    <xf numFmtId="0" fontId="18" fillId="0" borderId="0" xfId="43" applyFont="1" applyFill="1" applyBorder="1" applyAlignment="1">
      <alignment horizontal="left"/>
    </xf>
    <xf numFmtId="0" fontId="19" fillId="0" borderId="0" xfId="42" applyFont="1" applyFill="1" applyBorder="1" applyAlignment="1">
      <alignment horizontal="left"/>
    </xf>
    <xf numFmtId="0" fontId="19" fillId="0" borderId="0" xfId="43" applyFont="1" applyFill="1" applyBorder="1" applyAlignment="1">
      <alignment horizontal="left"/>
    </xf>
    <xf numFmtId="0" fontId="19" fillId="0" borderId="0" xfId="0" applyFont="1" applyFill="1" applyAlignment="1">
      <alignment vertical="center"/>
    </xf>
    <xf numFmtId="0" fontId="28" fillId="0" borderId="0" xfId="0" applyFont="1"/>
    <xf numFmtId="0" fontId="30" fillId="0" borderId="0" xfId="0" applyFont="1"/>
    <xf numFmtId="0" fontId="30" fillId="0" borderId="0" xfId="0" applyFont="1" applyAlignment="1"/>
    <xf numFmtId="166" fontId="30" fillId="0" borderId="0" xfId="0" applyNumberFormat="1" applyFont="1" applyAlignment="1"/>
    <xf numFmtId="0" fontId="29" fillId="0" borderId="0" xfId="0" applyFont="1" applyBorder="1" applyAlignment="1">
      <alignment wrapText="1"/>
    </xf>
    <xf numFmtId="0" fontId="24" fillId="0" borderId="0" xfId="0" applyFont="1" applyBorder="1"/>
    <xf numFmtId="0" fontId="35" fillId="0" borderId="19" xfId="0" applyFont="1" applyBorder="1" applyAlignment="1">
      <alignment horizontal="center" wrapText="1"/>
    </xf>
    <xf numFmtId="4" fontId="30" fillId="0" borderId="19" xfId="0" applyNumberFormat="1" applyFont="1" applyBorder="1" applyAlignment="1">
      <alignment horizontal="center"/>
    </xf>
    <xf numFmtId="0" fontId="38" fillId="0" borderId="0" xfId="0" applyFont="1"/>
    <xf numFmtId="0" fontId="32" fillId="0" borderId="0" xfId="0" applyFont="1"/>
    <xf numFmtId="1" fontId="19" fillId="0" borderId="0" xfId="42" applyNumberFormat="1" applyFont="1" applyFill="1" applyBorder="1" applyAlignment="1">
      <alignment horizontal="left"/>
    </xf>
    <xf numFmtId="1" fontId="0" fillId="0" borderId="0" xfId="0" applyNumberFormat="1" applyAlignment="1">
      <alignment horizontal="right"/>
    </xf>
    <xf numFmtId="169" fontId="18" fillId="0" borderId="10" xfId="45" applyNumberFormat="1" applyFont="1" applyFill="1" applyBorder="1" applyAlignment="1">
      <alignment horizontal="center" vertical="center" wrapText="1"/>
    </xf>
    <xf numFmtId="1" fontId="18" fillId="0" borderId="10" xfId="45" applyNumberFormat="1" applyFont="1" applyFill="1" applyBorder="1" applyAlignment="1">
      <alignment horizontal="center" vertical="center" wrapText="1"/>
    </xf>
    <xf numFmtId="0" fontId="18" fillId="0" borderId="10" xfId="45" applyFont="1" applyFill="1" applyBorder="1" applyAlignment="1">
      <alignment horizontal="center" vertical="center"/>
    </xf>
    <xf numFmtId="0" fontId="18" fillId="0" borderId="10" xfId="45" applyFont="1" applyFill="1" applyBorder="1" applyAlignment="1">
      <alignment horizontal="center" vertical="center" wrapText="1"/>
    </xf>
    <xf numFmtId="4" fontId="42" fillId="0" borderId="10" xfId="45" applyNumberFormat="1" applyFont="1" applyFill="1" applyBorder="1" applyAlignment="1">
      <alignment horizontal="center" vertical="center" wrapText="1"/>
    </xf>
    <xf numFmtId="14" fontId="0" fillId="0" borderId="10" xfId="0" applyNumberFormat="1" applyBorder="1"/>
    <xf numFmtId="0" fontId="0" fillId="0" borderId="10" xfId="0" applyBorder="1" applyAlignment="1">
      <alignment horizontal="left"/>
    </xf>
    <xf numFmtId="165" fontId="42" fillId="0" borderId="0" xfId="45" applyNumberFormat="1" applyFont="1" applyFill="1" applyBorder="1"/>
    <xf numFmtId="0" fontId="0" fillId="0" borderId="0" xfId="0" applyAlignment="1">
      <alignment horizontal="right"/>
    </xf>
    <xf numFmtId="0" fontId="42" fillId="0" borderId="0" xfId="43" applyNumberFormat="1" applyFont="1" applyFill="1" applyBorder="1"/>
    <xf numFmtId="165" fontId="42" fillId="0" borderId="0" xfId="45" applyNumberFormat="1" applyFont="1" applyFill="1"/>
    <xf numFmtId="4" fontId="43" fillId="0" borderId="0" xfId="0" applyNumberFormat="1" applyFont="1"/>
    <xf numFmtId="165" fontId="44" fillId="0" borderId="0" xfId="45" applyNumberFormat="1" applyFont="1" applyFill="1"/>
    <xf numFmtId="1" fontId="44" fillId="0" borderId="0" xfId="45" applyNumberFormat="1" applyFont="1" applyFill="1" applyAlignment="1">
      <alignment horizontal="right"/>
    </xf>
    <xf numFmtId="0" fontId="44" fillId="0" borderId="0" xfId="45" applyFont="1" applyFill="1" applyAlignment="1"/>
    <xf numFmtId="0" fontId="44" fillId="0" borderId="0" xfId="45" applyFont="1" applyFill="1"/>
    <xf numFmtId="165" fontId="19" fillId="0" borderId="0" xfId="0" applyNumberFormat="1" applyFont="1" applyFill="1"/>
    <xf numFmtId="1" fontId="19" fillId="0" borderId="0" xfId="0" applyNumberFormat="1" applyFont="1" applyFill="1" applyAlignment="1">
      <alignment horizontal="right"/>
    </xf>
    <xf numFmtId="14" fontId="18" fillId="0" borderId="0" xfId="0" applyNumberFormat="1" applyFont="1" applyFill="1" applyBorder="1" applyAlignment="1">
      <alignment horizontal="justify" vertical="top" wrapText="1"/>
    </xf>
    <xf numFmtId="0" fontId="45" fillId="0" borderId="0" xfId="0" applyFont="1" applyFill="1"/>
    <xf numFmtId="14" fontId="0" fillId="0" borderId="10" xfId="0" applyNumberFormat="1" applyFill="1" applyBorder="1"/>
    <xf numFmtId="0" fontId="0" fillId="0" borderId="10" xfId="0" applyFill="1" applyBorder="1" applyAlignment="1">
      <alignment horizontal="left"/>
    </xf>
    <xf numFmtId="0" fontId="0" fillId="0" borderId="10" xfId="0" applyFill="1" applyBorder="1"/>
    <xf numFmtId="0" fontId="0" fillId="0" borderId="10" xfId="0" applyFill="1" applyBorder="1" applyAlignment="1"/>
    <xf numFmtId="4" fontId="0" fillId="0" borderId="10" xfId="0" applyNumberFormat="1" applyFill="1" applyBorder="1"/>
    <xf numFmtId="0" fontId="0" fillId="0" borderId="0" xfId="0" applyFill="1"/>
    <xf numFmtId="0" fontId="29" fillId="0" borderId="22" xfId="0" applyFont="1" applyBorder="1" applyAlignment="1">
      <alignment wrapText="1"/>
    </xf>
    <xf numFmtId="0" fontId="24" fillId="0" borderId="23" xfId="0" applyFont="1" applyBorder="1"/>
    <xf numFmtId="0" fontId="24" fillId="0" borderId="24" xfId="0" applyFont="1" applyBorder="1"/>
    <xf numFmtId="0" fontId="24" fillId="0" borderId="25" xfId="0" applyFont="1" applyBorder="1"/>
    <xf numFmtId="0" fontId="24" fillId="0" borderId="26" xfId="0" applyFont="1" applyBorder="1"/>
    <xf numFmtId="0" fontId="24" fillId="0" borderId="27" xfId="0" applyFont="1" applyBorder="1"/>
    <xf numFmtId="0" fontId="35" fillId="0" borderId="16" xfId="0" applyFont="1" applyFill="1" applyBorder="1" applyAlignment="1"/>
    <xf numFmtId="0" fontId="36" fillId="0" borderId="17" xfId="0" applyFont="1" applyFill="1" applyBorder="1"/>
    <xf numFmtId="0" fontId="36" fillId="0" borderId="18" xfId="0" applyFont="1" applyFill="1" applyBorder="1"/>
    <xf numFmtId="14" fontId="24" fillId="0" borderId="16" xfId="0" applyNumberFormat="1" applyFont="1" applyFill="1" applyBorder="1" applyAlignment="1">
      <alignment horizontal="center"/>
    </xf>
    <xf numFmtId="0" fontId="24" fillId="0" borderId="18" xfId="0" applyFont="1" applyFill="1" applyBorder="1" applyAlignment="1">
      <alignment horizontal="center"/>
    </xf>
    <xf numFmtId="0" fontId="24" fillId="0" borderId="16" xfId="0" applyFont="1" applyFill="1" applyBorder="1" applyAlignment="1">
      <alignment horizontal="center"/>
    </xf>
    <xf numFmtId="4" fontId="24" fillId="0" borderId="16" xfId="0" applyNumberFormat="1" applyFont="1" applyFill="1" applyBorder="1" applyAlignment="1">
      <alignment horizontal="center"/>
    </xf>
    <xf numFmtId="0" fontId="29" fillId="0" borderId="16" xfId="0" applyFont="1" applyBorder="1" applyAlignment="1"/>
    <xf numFmtId="0" fontId="24" fillId="0" borderId="17" xfId="0" applyFont="1" applyBorder="1"/>
    <xf numFmtId="0" fontId="24" fillId="0" borderId="18" xfId="0" applyFont="1" applyBorder="1"/>
    <xf numFmtId="4" fontId="30" fillId="0" borderId="16" xfId="0" applyNumberFormat="1" applyFont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24" fillId="0" borderId="18" xfId="0" applyFont="1" applyBorder="1" applyAlignment="1">
      <alignment horizontal="center"/>
    </xf>
    <xf numFmtId="4" fontId="24" fillId="0" borderId="16" xfId="0" applyNumberFormat="1" applyFont="1" applyBorder="1" applyAlignment="1">
      <alignment horizontal="center"/>
    </xf>
    <xf numFmtId="4" fontId="24" fillId="0" borderId="17" xfId="0" applyNumberFormat="1" applyFont="1" applyBorder="1" applyAlignment="1">
      <alignment horizontal="center"/>
    </xf>
    <xf numFmtId="4" fontId="24" fillId="0" borderId="18" xfId="0" applyNumberFormat="1" applyFont="1" applyBorder="1" applyAlignment="1">
      <alignment horizontal="center"/>
    </xf>
    <xf numFmtId="0" fontId="0" fillId="0" borderId="0" xfId="0" applyFont="1" applyAlignment="1"/>
    <xf numFmtId="0" fontId="35" fillId="0" borderId="16" xfId="0" applyFont="1" applyBorder="1" applyAlignment="1">
      <alignment horizontal="center"/>
    </xf>
    <xf numFmtId="168" fontId="30" fillId="0" borderId="16" xfId="0" applyNumberFormat="1" applyFont="1" applyBorder="1" applyAlignment="1">
      <alignment horizontal="center"/>
    </xf>
    <xf numFmtId="0" fontId="29" fillId="0" borderId="0" xfId="0" applyFont="1" applyAlignment="1"/>
    <xf numFmtId="0" fontId="29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28" fillId="0" borderId="10" xfId="0" applyFont="1" applyBorder="1" applyAlignment="1">
      <alignment horizontal="left"/>
    </xf>
    <xf numFmtId="4" fontId="24" fillId="0" borderId="20" xfId="0" applyNumberFormat="1" applyFont="1" applyBorder="1" applyAlignment="1">
      <alignment horizontal="center"/>
    </xf>
    <xf numFmtId="0" fontId="33" fillId="0" borderId="21" xfId="0" applyFont="1" applyBorder="1" applyAlignment="1">
      <alignment horizontal="center"/>
    </xf>
    <xf numFmtId="0" fontId="33" fillId="0" borderId="12" xfId="0" applyFont="1" applyBorder="1" applyAlignment="1">
      <alignment horizontal="center"/>
    </xf>
    <xf numFmtId="0" fontId="28" fillId="0" borderId="10" xfId="0" applyFont="1" applyFill="1" applyBorder="1" applyAlignment="1">
      <alignment horizontal="left"/>
    </xf>
    <xf numFmtId="0" fontId="28" fillId="0" borderId="21" xfId="0" applyFont="1" applyFill="1" applyBorder="1" applyAlignment="1">
      <alignment horizontal="left"/>
    </xf>
    <xf numFmtId="0" fontId="28" fillId="0" borderId="12" xfId="0" applyFont="1" applyFill="1" applyBorder="1" applyAlignment="1">
      <alignment horizontal="left"/>
    </xf>
    <xf numFmtId="0" fontId="35" fillId="0" borderId="16" xfId="0" applyFont="1" applyBorder="1" applyAlignment="1"/>
    <xf numFmtId="0" fontId="35" fillId="0" borderId="16" xfId="0" applyFont="1" applyBorder="1" applyAlignment="1">
      <alignment horizontal="center" wrapText="1"/>
    </xf>
    <xf numFmtId="0" fontId="35" fillId="0" borderId="16" xfId="0" applyFont="1" applyBorder="1" applyAlignment="1">
      <alignment horizontal="center" vertical="center" wrapText="1"/>
    </xf>
    <xf numFmtId="0" fontId="24" fillId="0" borderId="18" xfId="0" applyFont="1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27" fillId="0" borderId="0" xfId="44" applyAlignment="1" applyProtection="1">
      <alignment horizontal="center" vertical="center"/>
    </xf>
    <xf numFmtId="0" fontId="29" fillId="0" borderId="0" xfId="0" applyFont="1" applyAlignment="1">
      <alignment horizontal="center"/>
    </xf>
    <xf numFmtId="0" fontId="29" fillId="0" borderId="16" xfId="0" applyFont="1" applyBorder="1" applyAlignment="1">
      <alignment vertical="center" wrapText="1"/>
    </xf>
    <xf numFmtId="0" fontId="24" fillId="0" borderId="17" xfId="0" applyFont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35" fillId="0" borderId="16" xfId="0" applyFont="1" applyBorder="1" applyAlignment="1">
      <alignment horizontal="right"/>
    </xf>
    <xf numFmtId="0" fontId="36" fillId="0" borderId="16" xfId="0" applyFont="1" applyBorder="1"/>
    <xf numFmtId="4" fontId="36" fillId="0" borderId="16" xfId="0" applyNumberFormat="1" applyFont="1" applyBorder="1"/>
    <xf numFmtId="4" fontId="24" fillId="0" borderId="18" xfId="0" applyNumberFormat="1" applyFont="1" applyBorder="1"/>
    <xf numFmtId="4" fontId="37" fillId="0" borderId="16" xfId="0" applyNumberFormat="1" applyFont="1" applyBorder="1" applyAlignment="1"/>
    <xf numFmtId="0" fontId="24" fillId="0" borderId="17" xfId="0" applyFont="1" applyBorder="1" applyAlignment="1">
      <alignment horizontal="right"/>
    </xf>
    <xf numFmtId="0" fontId="24" fillId="0" borderId="18" xfId="0" applyFont="1" applyBorder="1" applyAlignment="1">
      <alignment horizontal="right"/>
    </xf>
    <xf numFmtId="0" fontId="24" fillId="0" borderId="16" xfId="0" applyFont="1" applyBorder="1"/>
    <xf numFmtId="4" fontId="24" fillId="0" borderId="16" xfId="0" applyNumberFormat="1" applyFont="1" applyBorder="1"/>
    <xf numFmtId="14" fontId="24" fillId="0" borderId="16" xfId="0" quotePrefix="1" applyNumberFormat="1" applyFont="1" applyBorder="1" applyAlignment="1">
      <alignment horizontal="center"/>
    </xf>
    <xf numFmtId="14" fontId="24" fillId="0" borderId="16" xfId="0" applyNumberFormat="1" applyFont="1" applyBorder="1" applyAlignment="1">
      <alignment horizontal="center"/>
    </xf>
    <xf numFmtId="167" fontId="24" fillId="0" borderId="16" xfId="0" applyNumberFormat="1" applyFont="1" applyBorder="1" applyAlignment="1">
      <alignment horizontal="center"/>
    </xf>
    <xf numFmtId="167" fontId="24" fillId="0" borderId="18" xfId="0" applyNumberFormat="1" applyFont="1" applyBorder="1" applyAlignment="1">
      <alignment horizontal="center"/>
    </xf>
    <xf numFmtId="14" fontId="24" fillId="0" borderId="18" xfId="0" applyNumberFormat="1" applyFont="1" applyBorder="1" applyAlignment="1">
      <alignment horizontal="center"/>
    </xf>
    <xf numFmtId="0" fontId="29" fillId="0" borderId="16" xfId="0" applyFont="1" applyBorder="1" applyAlignment="1">
      <alignment horizontal="center" wrapText="1"/>
    </xf>
    <xf numFmtId="0" fontId="29" fillId="0" borderId="18" xfId="0" applyFont="1" applyBorder="1" applyAlignment="1">
      <alignment horizontal="center" wrapText="1"/>
    </xf>
    <xf numFmtId="14" fontId="24" fillId="0" borderId="18" xfId="0" applyNumberFormat="1" applyFont="1" applyFill="1" applyBorder="1" applyAlignment="1">
      <alignment horizontal="center"/>
    </xf>
    <xf numFmtId="4" fontId="24" fillId="0" borderId="18" xfId="0" applyNumberFormat="1" applyFont="1" applyFill="1" applyBorder="1" applyAlignment="1">
      <alignment horizontal="center"/>
    </xf>
    <xf numFmtId="0" fontId="31" fillId="0" borderId="16" xfId="0" applyFont="1" applyBorder="1" applyAlignment="1"/>
    <xf numFmtId="0" fontId="32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31" fillId="0" borderId="16" xfId="0" applyFont="1" applyBorder="1" applyAlignment="1">
      <alignment wrapText="1"/>
    </xf>
    <xf numFmtId="0" fontId="24" fillId="0" borderId="0" xfId="0" applyFont="1"/>
    <xf numFmtId="0" fontId="34" fillId="0" borderId="16" xfId="0" applyFont="1" applyBorder="1" applyAlignment="1"/>
    <xf numFmtId="0" fontId="31" fillId="0" borderId="16" xfId="0" applyFont="1" applyBorder="1"/>
    <xf numFmtId="0" fontId="40" fillId="0" borderId="0" xfId="45" applyFont="1" applyFill="1" applyAlignment="1">
      <alignment horizontal="center" vertical="center"/>
    </xf>
    <xf numFmtId="17" fontId="41" fillId="0" borderId="0" xfId="45" applyNumberFormat="1" applyFont="1" applyFill="1" applyAlignment="1">
      <alignment horizontal="center"/>
    </xf>
    <xf numFmtId="0" fontId="40" fillId="0" borderId="0" xfId="45" applyFont="1" applyFill="1" applyAlignment="1">
      <alignment horizontal="center"/>
    </xf>
  </cellXfs>
  <cellStyles count="4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iperlink" xfId="44" builtinId="8"/>
    <cellStyle name="Incorreto" xfId="7" builtinId="27" customBuiltin="1"/>
    <cellStyle name="Moeda_Plan1 2" xfId="43"/>
    <cellStyle name="Neutra" xfId="8" builtinId="28" customBuiltin="1"/>
    <cellStyle name="Normal" xfId="0" builtinId="0"/>
    <cellStyle name="Normal 2" xfId="42"/>
    <cellStyle name="Normal 4" xfId="45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213360</xdr:colOff>
      <xdr:row>0</xdr:row>
      <xdr:rowOff>83820</xdr:rowOff>
    </xdr:from>
    <xdr:to>
      <xdr:col>1</xdr:col>
      <xdr:colOff>213359</xdr:colOff>
      <xdr:row>5</xdr:row>
      <xdr:rowOff>55560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" y="83820"/>
          <a:ext cx="937259" cy="924240"/>
        </a:xfrm>
        <a:prstGeom prst="rect">
          <a:avLst/>
        </a:prstGeom>
      </xdr:spPr>
    </xdr:pic>
    <xdr:clientData/>
  </xdr:twoCellAnchor>
  <xdr:twoCellAnchor editAs="oneCell">
    <xdr:from>
      <xdr:col>0</xdr:col>
      <xdr:colOff>80010</xdr:colOff>
      <xdr:row>64</xdr:row>
      <xdr:rowOff>17145</xdr:rowOff>
    </xdr:from>
    <xdr:to>
      <xdr:col>1</xdr:col>
      <xdr:colOff>80009</xdr:colOff>
      <xdr:row>68</xdr:row>
      <xdr:rowOff>171765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" y="12765405"/>
          <a:ext cx="937259" cy="9242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0</xdr:rowOff>
    </xdr:from>
    <xdr:to>
      <xdr:col>1</xdr:col>
      <xdr:colOff>373380</xdr:colOff>
      <xdr:row>5</xdr:row>
      <xdr:rowOff>2220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37259" cy="91662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190501</xdr:colOff>
      <xdr:row>0</xdr:row>
      <xdr:rowOff>0</xdr:rowOff>
    </xdr:from>
    <xdr:to>
      <xdr:col>1</xdr:col>
      <xdr:colOff>373380</xdr:colOff>
      <xdr:row>5</xdr:row>
      <xdr:rowOff>2220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37259" cy="9166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502921</xdr:colOff>
      <xdr:row>0</xdr:row>
      <xdr:rowOff>0</xdr:rowOff>
    </xdr:from>
    <xdr:to>
      <xdr:col>1</xdr:col>
      <xdr:colOff>335280</xdr:colOff>
      <xdr:row>3</xdr:row>
      <xdr:rowOff>7407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1" y="0"/>
          <a:ext cx="563879" cy="556047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96</xdr:row>
      <xdr:rowOff>0</xdr:rowOff>
    </xdr:from>
    <xdr:to>
      <xdr:col>2</xdr:col>
      <xdr:colOff>0</xdr:colOff>
      <xdr:row>99</xdr:row>
      <xdr:rowOff>180975</xdr:rowOff>
    </xdr:to>
    <xdr:sp macro="" textlink="" fLocksText="0">
      <xdr:nvSpPr>
        <xdr:cNvPr id="4" name="Text Box 9"/>
        <xdr:cNvSpPr txBox="1">
          <a:spLocks noChangeArrowheads="1"/>
        </xdr:cNvSpPr>
      </xdr:nvSpPr>
      <xdr:spPr bwMode="auto">
        <a:xfrm>
          <a:off x="1485900" y="175260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96</xdr:row>
      <xdr:rowOff>0</xdr:rowOff>
    </xdr:from>
    <xdr:to>
      <xdr:col>2</xdr:col>
      <xdr:colOff>0</xdr:colOff>
      <xdr:row>99</xdr:row>
      <xdr:rowOff>180975</xdr:rowOff>
    </xdr:to>
    <xdr:sp macro="" textlink="" fLocksText="0">
      <xdr:nvSpPr>
        <xdr:cNvPr id="5" name="Text Box 9"/>
        <xdr:cNvSpPr txBox="1">
          <a:spLocks noChangeArrowheads="1"/>
        </xdr:cNvSpPr>
      </xdr:nvSpPr>
      <xdr:spPr bwMode="auto">
        <a:xfrm>
          <a:off x="1485900" y="175260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96</xdr:row>
      <xdr:rowOff>0</xdr:rowOff>
    </xdr:from>
    <xdr:to>
      <xdr:col>2</xdr:col>
      <xdr:colOff>0</xdr:colOff>
      <xdr:row>99</xdr:row>
      <xdr:rowOff>180975</xdr:rowOff>
    </xdr:to>
    <xdr:sp macro="" textlink="" fLocksText="0">
      <xdr:nvSpPr>
        <xdr:cNvPr id="6" name="Text Box 9"/>
        <xdr:cNvSpPr txBox="1">
          <a:spLocks noChangeArrowheads="1"/>
        </xdr:cNvSpPr>
      </xdr:nvSpPr>
      <xdr:spPr bwMode="auto">
        <a:xfrm>
          <a:off x="1485900" y="175260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96</xdr:row>
      <xdr:rowOff>0</xdr:rowOff>
    </xdr:from>
    <xdr:to>
      <xdr:col>2</xdr:col>
      <xdr:colOff>0</xdr:colOff>
      <xdr:row>99</xdr:row>
      <xdr:rowOff>180975</xdr:rowOff>
    </xdr:to>
    <xdr:sp macro="" textlink="" fLocksText="0">
      <xdr:nvSpPr>
        <xdr:cNvPr id="7" name="Text Box 9"/>
        <xdr:cNvSpPr txBox="1">
          <a:spLocks noChangeArrowheads="1"/>
        </xdr:cNvSpPr>
      </xdr:nvSpPr>
      <xdr:spPr bwMode="auto">
        <a:xfrm>
          <a:off x="1485900" y="175260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96</xdr:row>
      <xdr:rowOff>0</xdr:rowOff>
    </xdr:from>
    <xdr:to>
      <xdr:col>2</xdr:col>
      <xdr:colOff>0</xdr:colOff>
      <xdr:row>99</xdr:row>
      <xdr:rowOff>180975</xdr:rowOff>
    </xdr:to>
    <xdr:sp macro="" textlink="" fLocksText="0">
      <xdr:nvSpPr>
        <xdr:cNvPr id="8" name="Text Box 9"/>
        <xdr:cNvSpPr txBox="1">
          <a:spLocks noChangeArrowheads="1"/>
        </xdr:cNvSpPr>
      </xdr:nvSpPr>
      <xdr:spPr bwMode="auto">
        <a:xfrm>
          <a:off x="1485900" y="175260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96</xdr:row>
      <xdr:rowOff>0</xdr:rowOff>
    </xdr:from>
    <xdr:to>
      <xdr:col>2</xdr:col>
      <xdr:colOff>0</xdr:colOff>
      <xdr:row>99</xdr:row>
      <xdr:rowOff>180975</xdr:rowOff>
    </xdr:to>
    <xdr:sp macro="" textlink="" fLocksText="0">
      <xdr:nvSpPr>
        <xdr:cNvPr id="9" name="Text Box 9"/>
        <xdr:cNvSpPr txBox="1">
          <a:spLocks noChangeArrowheads="1"/>
        </xdr:cNvSpPr>
      </xdr:nvSpPr>
      <xdr:spPr bwMode="auto">
        <a:xfrm>
          <a:off x="1485900" y="175260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96</xdr:row>
      <xdr:rowOff>0</xdr:rowOff>
    </xdr:from>
    <xdr:to>
      <xdr:col>2</xdr:col>
      <xdr:colOff>0</xdr:colOff>
      <xdr:row>99</xdr:row>
      <xdr:rowOff>180975</xdr:rowOff>
    </xdr:to>
    <xdr:sp macro="" textlink="" fLocksText="0">
      <xdr:nvSpPr>
        <xdr:cNvPr id="10" name="Text Box 9"/>
        <xdr:cNvSpPr txBox="1">
          <a:spLocks noChangeArrowheads="1"/>
        </xdr:cNvSpPr>
      </xdr:nvSpPr>
      <xdr:spPr bwMode="auto">
        <a:xfrm>
          <a:off x="1485900" y="175260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96</xdr:row>
      <xdr:rowOff>0</xdr:rowOff>
    </xdr:from>
    <xdr:to>
      <xdr:col>2</xdr:col>
      <xdr:colOff>0</xdr:colOff>
      <xdr:row>99</xdr:row>
      <xdr:rowOff>180975</xdr:rowOff>
    </xdr:to>
    <xdr:sp macro="" textlink="" fLocksText="0">
      <xdr:nvSpPr>
        <xdr:cNvPr id="11" name="Text Box 9"/>
        <xdr:cNvSpPr txBox="1">
          <a:spLocks noChangeArrowheads="1"/>
        </xdr:cNvSpPr>
      </xdr:nvSpPr>
      <xdr:spPr bwMode="auto">
        <a:xfrm>
          <a:off x="1485900" y="175260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93</xdr:row>
      <xdr:rowOff>0</xdr:rowOff>
    </xdr:from>
    <xdr:to>
      <xdr:col>2</xdr:col>
      <xdr:colOff>0</xdr:colOff>
      <xdr:row>97</xdr:row>
      <xdr:rowOff>180975</xdr:rowOff>
    </xdr:to>
    <xdr:sp macro="" textlink="" fLocksText="0">
      <xdr:nvSpPr>
        <xdr:cNvPr id="12" name="Text Box 9"/>
        <xdr:cNvSpPr txBox="1">
          <a:spLocks noChangeArrowheads="1"/>
        </xdr:cNvSpPr>
      </xdr:nvSpPr>
      <xdr:spPr bwMode="auto">
        <a:xfrm>
          <a:off x="1485900" y="1697736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93</xdr:row>
      <xdr:rowOff>0</xdr:rowOff>
    </xdr:from>
    <xdr:to>
      <xdr:col>2</xdr:col>
      <xdr:colOff>0</xdr:colOff>
      <xdr:row>97</xdr:row>
      <xdr:rowOff>180975</xdr:rowOff>
    </xdr:to>
    <xdr:sp macro="" textlink="" fLocksText="0">
      <xdr:nvSpPr>
        <xdr:cNvPr id="13" name="Text Box 9"/>
        <xdr:cNvSpPr txBox="1">
          <a:spLocks noChangeArrowheads="1"/>
        </xdr:cNvSpPr>
      </xdr:nvSpPr>
      <xdr:spPr bwMode="auto">
        <a:xfrm>
          <a:off x="1485900" y="1697736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93</xdr:row>
      <xdr:rowOff>0</xdr:rowOff>
    </xdr:from>
    <xdr:to>
      <xdr:col>2</xdr:col>
      <xdr:colOff>0</xdr:colOff>
      <xdr:row>97</xdr:row>
      <xdr:rowOff>180975</xdr:rowOff>
    </xdr:to>
    <xdr:sp macro="" textlink="" fLocksText="0">
      <xdr:nvSpPr>
        <xdr:cNvPr id="14" name="Text Box 9"/>
        <xdr:cNvSpPr txBox="1">
          <a:spLocks noChangeArrowheads="1"/>
        </xdr:cNvSpPr>
      </xdr:nvSpPr>
      <xdr:spPr bwMode="auto">
        <a:xfrm>
          <a:off x="1485900" y="1697736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93</xdr:row>
      <xdr:rowOff>0</xdr:rowOff>
    </xdr:from>
    <xdr:to>
      <xdr:col>2</xdr:col>
      <xdr:colOff>0</xdr:colOff>
      <xdr:row>97</xdr:row>
      <xdr:rowOff>180975</xdr:rowOff>
    </xdr:to>
    <xdr:sp macro="" textlink="" fLocksText="0">
      <xdr:nvSpPr>
        <xdr:cNvPr id="15" name="Text Box 9"/>
        <xdr:cNvSpPr txBox="1">
          <a:spLocks noChangeArrowheads="1"/>
        </xdr:cNvSpPr>
      </xdr:nvSpPr>
      <xdr:spPr bwMode="auto">
        <a:xfrm>
          <a:off x="1485900" y="1697736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96</xdr:row>
      <xdr:rowOff>0</xdr:rowOff>
    </xdr:from>
    <xdr:to>
      <xdr:col>2</xdr:col>
      <xdr:colOff>0</xdr:colOff>
      <xdr:row>99</xdr:row>
      <xdr:rowOff>180975</xdr:rowOff>
    </xdr:to>
    <xdr:sp macro="" textlink="" fLocksText="0">
      <xdr:nvSpPr>
        <xdr:cNvPr id="16" name="Text Box 9"/>
        <xdr:cNvSpPr txBox="1">
          <a:spLocks noChangeArrowheads="1"/>
        </xdr:cNvSpPr>
      </xdr:nvSpPr>
      <xdr:spPr bwMode="auto">
        <a:xfrm>
          <a:off x="1485900" y="175260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96</xdr:row>
      <xdr:rowOff>0</xdr:rowOff>
    </xdr:from>
    <xdr:to>
      <xdr:col>2</xdr:col>
      <xdr:colOff>0</xdr:colOff>
      <xdr:row>99</xdr:row>
      <xdr:rowOff>180975</xdr:rowOff>
    </xdr:to>
    <xdr:sp macro="" textlink="" fLocksText="0">
      <xdr:nvSpPr>
        <xdr:cNvPr id="17" name="Text Box 9"/>
        <xdr:cNvSpPr txBox="1">
          <a:spLocks noChangeArrowheads="1"/>
        </xdr:cNvSpPr>
      </xdr:nvSpPr>
      <xdr:spPr bwMode="auto">
        <a:xfrm>
          <a:off x="1485900" y="175260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96</xdr:row>
      <xdr:rowOff>0</xdr:rowOff>
    </xdr:from>
    <xdr:to>
      <xdr:col>2</xdr:col>
      <xdr:colOff>0</xdr:colOff>
      <xdr:row>99</xdr:row>
      <xdr:rowOff>180975</xdr:rowOff>
    </xdr:to>
    <xdr:sp macro="" textlink="" fLocksText="0">
      <xdr:nvSpPr>
        <xdr:cNvPr id="18" name="Text Box 9"/>
        <xdr:cNvSpPr txBox="1">
          <a:spLocks noChangeArrowheads="1"/>
        </xdr:cNvSpPr>
      </xdr:nvSpPr>
      <xdr:spPr bwMode="auto">
        <a:xfrm>
          <a:off x="1485900" y="175260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96</xdr:row>
      <xdr:rowOff>0</xdr:rowOff>
    </xdr:from>
    <xdr:to>
      <xdr:col>2</xdr:col>
      <xdr:colOff>0</xdr:colOff>
      <xdr:row>99</xdr:row>
      <xdr:rowOff>180975</xdr:rowOff>
    </xdr:to>
    <xdr:sp macro="" textlink="" fLocksText="0">
      <xdr:nvSpPr>
        <xdr:cNvPr id="19" name="Text Box 9"/>
        <xdr:cNvSpPr txBox="1">
          <a:spLocks noChangeArrowheads="1"/>
        </xdr:cNvSpPr>
      </xdr:nvSpPr>
      <xdr:spPr bwMode="auto">
        <a:xfrm>
          <a:off x="1485900" y="175260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96</xdr:row>
      <xdr:rowOff>0</xdr:rowOff>
    </xdr:from>
    <xdr:to>
      <xdr:col>2</xdr:col>
      <xdr:colOff>0</xdr:colOff>
      <xdr:row>99</xdr:row>
      <xdr:rowOff>180975</xdr:rowOff>
    </xdr:to>
    <xdr:sp macro="" textlink="" fLocksText="0">
      <xdr:nvSpPr>
        <xdr:cNvPr id="20" name="Text Box 9"/>
        <xdr:cNvSpPr txBox="1">
          <a:spLocks noChangeArrowheads="1"/>
        </xdr:cNvSpPr>
      </xdr:nvSpPr>
      <xdr:spPr bwMode="auto">
        <a:xfrm>
          <a:off x="1485900" y="175260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96</xdr:row>
      <xdr:rowOff>0</xdr:rowOff>
    </xdr:from>
    <xdr:to>
      <xdr:col>2</xdr:col>
      <xdr:colOff>0</xdr:colOff>
      <xdr:row>99</xdr:row>
      <xdr:rowOff>180975</xdr:rowOff>
    </xdr:to>
    <xdr:sp macro="" textlink="" fLocksText="0">
      <xdr:nvSpPr>
        <xdr:cNvPr id="21" name="Text Box 9"/>
        <xdr:cNvSpPr txBox="1">
          <a:spLocks noChangeArrowheads="1"/>
        </xdr:cNvSpPr>
      </xdr:nvSpPr>
      <xdr:spPr bwMode="auto">
        <a:xfrm>
          <a:off x="1485900" y="175260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96</xdr:row>
      <xdr:rowOff>0</xdr:rowOff>
    </xdr:from>
    <xdr:to>
      <xdr:col>2</xdr:col>
      <xdr:colOff>0</xdr:colOff>
      <xdr:row>99</xdr:row>
      <xdr:rowOff>180975</xdr:rowOff>
    </xdr:to>
    <xdr:sp macro="" textlink="" fLocksText="0">
      <xdr:nvSpPr>
        <xdr:cNvPr id="22" name="Text Box 9"/>
        <xdr:cNvSpPr txBox="1">
          <a:spLocks noChangeArrowheads="1"/>
        </xdr:cNvSpPr>
      </xdr:nvSpPr>
      <xdr:spPr bwMode="auto">
        <a:xfrm>
          <a:off x="1485900" y="175260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96</xdr:row>
      <xdr:rowOff>0</xdr:rowOff>
    </xdr:from>
    <xdr:to>
      <xdr:col>2</xdr:col>
      <xdr:colOff>0</xdr:colOff>
      <xdr:row>99</xdr:row>
      <xdr:rowOff>180975</xdr:rowOff>
    </xdr:to>
    <xdr:sp macro="" textlink="" fLocksText="0">
      <xdr:nvSpPr>
        <xdr:cNvPr id="23" name="Text Box 9"/>
        <xdr:cNvSpPr txBox="1">
          <a:spLocks noChangeArrowheads="1"/>
        </xdr:cNvSpPr>
      </xdr:nvSpPr>
      <xdr:spPr bwMode="auto">
        <a:xfrm>
          <a:off x="1485900" y="17526000"/>
          <a:ext cx="0" cy="7296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93</xdr:row>
      <xdr:rowOff>0</xdr:rowOff>
    </xdr:from>
    <xdr:to>
      <xdr:col>2</xdr:col>
      <xdr:colOff>0</xdr:colOff>
      <xdr:row>97</xdr:row>
      <xdr:rowOff>180975</xdr:rowOff>
    </xdr:to>
    <xdr:sp macro="" textlink="" fLocksText="0">
      <xdr:nvSpPr>
        <xdr:cNvPr id="24" name="Text Box 9"/>
        <xdr:cNvSpPr txBox="1">
          <a:spLocks noChangeArrowheads="1"/>
        </xdr:cNvSpPr>
      </xdr:nvSpPr>
      <xdr:spPr bwMode="auto">
        <a:xfrm>
          <a:off x="1485900" y="1697736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93</xdr:row>
      <xdr:rowOff>0</xdr:rowOff>
    </xdr:from>
    <xdr:to>
      <xdr:col>2</xdr:col>
      <xdr:colOff>0</xdr:colOff>
      <xdr:row>97</xdr:row>
      <xdr:rowOff>180975</xdr:rowOff>
    </xdr:to>
    <xdr:sp macro="" textlink="" fLocksText="0">
      <xdr:nvSpPr>
        <xdr:cNvPr id="25" name="Text Box 9"/>
        <xdr:cNvSpPr txBox="1">
          <a:spLocks noChangeArrowheads="1"/>
        </xdr:cNvSpPr>
      </xdr:nvSpPr>
      <xdr:spPr bwMode="auto">
        <a:xfrm>
          <a:off x="1485900" y="1697736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93</xdr:row>
      <xdr:rowOff>0</xdr:rowOff>
    </xdr:from>
    <xdr:to>
      <xdr:col>2</xdr:col>
      <xdr:colOff>0</xdr:colOff>
      <xdr:row>97</xdr:row>
      <xdr:rowOff>180975</xdr:rowOff>
    </xdr:to>
    <xdr:sp macro="" textlink="" fLocksText="0">
      <xdr:nvSpPr>
        <xdr:cNvPr id="26" name="Text Box 9"/>
        <xdr:cNvSpPr txBox="1">
          <a:spLocks noChangeArrowheads="1"/>
        </xdr:cNvSpPr>
      </xdr:nvSpPr>
      <xdr:spPr bwMode="auto">
        <a:xfrm>
          <a:off x="1485900" y="1697736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93</xdr:row>
      <xdr:rowOff>0</xdr:rowOff>
    </xdr:from>
    <xdr:to>
      <xdr:col>2</xdr:col>
      <xdr:colOff>0</xdr:colOff>
      <xdr:row>97</xdr:row>
      <xdr:rowOff>180975</xdr:rowOff>
    </xdr:to>
    <xdr:sp macro="" textlink="" fLocksText="0">
      <xdr:nvSpPr>
        <xdr:cNvPr id="27" name="Text Box 9"/>
        <xdr:cNvSpPr txBox="1">
          <a:spLocks noChangeArrowheads="1"/>
        </xdr:cNvSpPr>
      </xdr:nvSpPr>
      <xdr:spPr bwMode="auto">
        <a:xfrm>
          <a:off x="1485900" y="1697736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sadenazarejd@gmail.com" TargetMode="External"/><Relationship Id="rId1" Type="http://schemas.openxmlformats.org/officeDocument/2006/relationships/hyperlink" Target="mailto:casadenazarejd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0"/>
  <sheetViews>
    <sheetView topLeftCell="A100" workbookViewId="0">
      <selection activeCell="J111" sqref="J111"/>
    </sheetView>
  </sheetViews>
  <sheetFormatPr defaultColWidth="9.109375" defaultRowHeight="14.4" x14ac:dyDescent="0.3"/>
  <cols>
    <col min="1" max="2" width="13.6640625" style="2" customWidth="1"/>
    <col min="3" max="3" width="9.6640625" style="2" customWidth="1"/>
    <col min="4" max="4" width="11.6640625" style="2" customWidth="1"/>
    <col min="5" max="8" width="9.6640625" style="2" customWidth="1"/>
    <col min="9" max="10" width="15.6640625" style="2" customWidth="1"/>
    <col min="11" max="13" width="9.109375" style="2"/>
    <col min="14" max="14" width="10.109375" style="2" bestFit="1" customWidth="1"/>
    <col min="15" max="16384" width="9.109375" style="2"/>
  </cols>
  <sheetData>
    <row r="1" spans="1:10" ht="15.6" x14ac:dyDescent="0.3">
      <c r="A1" s="137" t="s">
        <v>118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ht="15" x14ac:dyDescent="0.3">
      <c r="A2" s="132" t="s">
        <v>119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0" ht="15" x14ac:dyDescent="0.3">
      <c r="A3" s="132" t="s">
        <v>120</v>
      </c>
      <c r="B3" s="132"/>
      <c r="C3" s="132"/>
      <c r="D3" s="132"/>
      <c r="E3" s="132"/>
      <c r="F3" s="132"/>
      <c r="G3" s="132"/>
      <c r="H3" s="132"/>
      <c r="I3" s="132"/>
      <c r="J3" s="132"/>
    </row>
    <row r="4" spans="1:10" ht="15" x14ac:dyDescent="0.3">
      <c r="A4" s="132" t="s">
        <v>121</v>
      </c>
      <c r="B4" s="132"/>
      <c r="C4" s="132"/>
      <c r="D4" s="132"/>
      <c r="E4" s="132"/>
      <c r="F4" s="132"/>
      <c r="G4" s="132"/>
      <c r="H4" s="132"/>
      <c r="I4" s="132"/>
      <c r="J4" s="132"/>
    </row>
    <row r="5" spans="1:10" x14ac:dyDescent="0.3">
      <c r="A5" s="133" t="s">
        <v>122</v>
      </c>
      <c r="B5" s="133"/>
      <c r="C5" s="133"/>
      <c r="D5" s="133"/>
      <c r="E5" s="133"/>
      <c r="F5" s="133"/>
      <c r="G5" s="133"/>
      <c r="H5" s="133"/>
      <c r="I5" s="133"/>
      <c r="J5" s="133"/>
    </row>
    <row r="6" spans="1:10" x14ac:dyDescent="0.3">
      <c r="A6" s="55"/>
      <c r="B6" s="55"/>
      <c r="C6" s="55"/>
      <c r="D6" s="55"/>
      <c r="E6" s="55"/>
      <c r="F6" s="55"/>
      <c r="G6" s="55"/>
      <c r="H6" s="55"/>
      <c r="I6" s="55"/>
      <c r="J6" s="55"/>
    </row>
    <row r="7" spans="1:10" x14ac:dyDescent="0.3">
      <c r="A7" s="134" t="s">
        <v>193</v>
      </c>
      <c r="B7" s="115"/>
      <c r="C7" s="115"/>
      <c r="D7" s="115"/>
      <c r="E7" s="115"/>
      <c r="F7" s="115"/>
      <c r="G7" s="115"/>
      <c r="H7" s="115"/>
      <c r="I7" s="115"/>
      <c r="J7" s="115"/>
    </row>
    <row r="8" spans="1:10" x14ac:dyDescent="0.3">
      <c r="A8" s="134" t="s">
        <v>123</v>
      </c>
      <c r="B8" s="115"/>
      <c r="C8" s="115"/>
      <c r="D8" s="115"/>
      <c r="E8" s="115"/>
      <c r="F8" s="115"/>
      <c r="G8" s="115"/>
      <c r="H8" s="115"/>
      <c r="I8" s="115"/>
      <c r="J8" s="115"/>
    </row>
    <row r="9" spans="1:10" x14ac:dyDescent="0.3">
      <c r="A9" s="56"/>
      <c r="B9" s="57"/>
      <c r="C9" s="57"/>
      <c r="D9" s="57"/>
      <c r="E9" s="57"/>
      <c r="F9" s="57"/>
      <c r="G9" s="57"/>
      <c r="H9" s="57"/>
      <c r="I9" s="57"/>
      <c r="J9" s="57"/>
    </row>
    <row r="10" spans="1:10" x14ac:dyDescent="0.3">
      <c r="A10" s="162" t="s">
        <v>124</v>
      </c>
      <c r="B10" s="107"/>
      <c r="C10" s="107"/>
      <c r="D10" s="107"/>
      <c r="E10" s="107"/>
      <c r="F10" s="107"/>
      <c r="G10" s="107"/>
      <c r="H10" s="107"/>
      <c r="I10" s="107"/>
      <c r="J10" s="108"/>
    </row>
    <row r="11" spans="1:10" x14ac:dyDescent="0.3">
      <c r="A11" s="156" t="s">
        <v>125</v>
      </c>
      <c r="B11" s="107"/>
      <c r="C11" s="107"/>
      <c r="D11" s="107"/>
      <c r="E11" s="107"/>
      <c r="F11" s="107"/>
      <c r="G11" s="107"/>
      <c r="H11" s="107"/>
      <c r="I11" s="107"/>
      <c r="J11" s="108"/>
    </row>
    <row r="12" spans="1:10" x14ac:dyDescent="0.3">
      <c r="A12" s="156" t="s">
        <v>126</v>
      </c>
      <c r="B12" s="107"/>
      <c r="C12" s="107"/>
      <c r="D12" s="107"/>
      <c r="E12" s="107"/>
      <c r="F12" s="107"/>
      <c r="G12" s="107"/>
      <c r="H12" s="107"/>
      <c r="I12" s="107"/>
      <c r="J12" s="108"/>
    </row>
    <row r="13" spans="1:10" x14ac:dyDescent="0.3">
      <c r="A13" s="156" t="s">
        <v>127</v>
      </c>
      <c r="B13" s="107"/>
      <c r="C13" s="107"/>
      <c r="D13" s="107"/>
      <c r="E13" s="107"/>
      <c r="F13" s="107"/>
      <c r="G13" s="107"/>
      <c r="H13" s="107"/>
      <c r="I13" s="107"/>
      <c r="J13" s="108"/>
    </row>
    <row r="14" spans="1:10" x14ac:dyDescent="0.3">
      <c r="A14" s="162" t="s">
        <v>128</v>
      </c>
      <c r="B14" s="107"/>
      <c r="C14" s="107"/>
      <c r="D14" s="107"/>
      <c r="E14" s="107"/>
      <c r="F14" s="107"/>
      <c r="G14" s="107"/>
      <c r="H14" s="107"/>
      <c r="I14" s="107"/>
      <c r="J14" s="108"/>
    </row>
    <row r="15" spans="1:10" x14ac:dyDescent="0.3">
      <c r="A15" s="156" t="s">
        <v>129</v>
      </c>
      <c r="B15" s="107"/>
      <c r="C15" s="107"/>
      <c r="D15" s="107"/>
      <c r="E15" s="107"/>
      <c r="F15" s="107"/>
      <c r="G15" s="107"/>
      <c r="H15" s="107"/>
      <c r="I15" s="107"/>
      <c r="J15" s="108"/>
    </row>
    <row r="16" spans="1:10" x14ac:dyDescent="0.3">
      <c r="A16" s="157" t="s">
        <v>190</v>
      </c>
      <c r="B16" s="158"/>
      <c r="C16" s="158"/>
      <c r="D16" s="158"/>
      <c r="E16" s="158"/>
      <c r="F16" s="158"/>
      <c r="G16" s="158"/>
      <c r="H16" s="158"/>
      <c r="I16" s="158"/>
      <c r="J16" s="158"/>
    </row>
    <row r="17" spans="1:10" x14ac:dyDescent="0.3">
      <c r="A17" s="159" t="s">
        <v>130</v>
      </c>
      <c r="B17" s="107"/>
      <c r="C17" s="107"/>
      <c r="D17" s="107"/>
      <c r="E17" s="107"/>
      <c r="F17" s="107"/>
      <c r="G17" s="107"/>
      <c r="H17" s="107"/>
      <c r="I17" s="107"/>
      <c r="J17" s="108"/>
    </row>
    <row r="18" spans="1:10" x14ac:dyDescent="0.3">
      <c r="A18" s="160"/>
      <c r="B18" s="115"/>
      <c r="C18" s="115"/>
      <c r="D18" s="115"/>
      <c r="E18" s="115"/>
      <c r="F18" s="115"/>
      <c r="G18" s="115"/>
      <c r="H18" s="115"/>
      <c r="I18" s="115"/>
      <c r="J18" s="115"/>
    </row>
    <row r="19" spans="1:10" x14ac:dyDescent="0.3">
      <c r="A19" s="161" t="s">
        <v>131</v>
      </c>
      <c r="B19" s="107"/>
      <c r="C19" s="107"/>
      <c r="D19" s="107"/>
      <c r="E19" s="107"/>
      <c r="F19" s="107"/>
      <c r="G19" s="107"/>
      <c r="H19" s="107"/>
      <c r="I19" s="107"/>
      <c r="J19" s="108"/>
    </row>
    <row r="20" spans="1:10" x14ac:dyDescent="0.3">
      <c r="A20" s="57"/>
      <c r="B20" s="57"/>
      <c r="C20" s="57"/>
      <c r="D20" s="57"/>
      <c r="E20" s="57"/>
      <c r="F20" s="57"/>
      <c r="G20" s="57"/>
      <c r="H20" s="57"/>
      <c r="I20" s="57"/>
      <c r="J20" s="57"/>
    </row>
    <row r="21" spans="1:10" x14ac:dyDescent="0.3">
      <c r="A21" s="129" t="s">
        <v>132</v>
      </c>
      <c r="B21" s="107"/>
      <c r="C21" s="107"/>
      <c r="D21" s="108"/>
      <c r="E21" s="129" t="s">
        <v>133</v>
      </c>
      <c r="F21" s="108"/>
      <c r="G21" s="129" t="s">
        <v>134</v>
      </c>
      <c r="H21" s="108"/>
      <c r="I21" s="129" t="s">
        <v>135</v>
      </c>
      <c r="J21" s="108"/>
    </row>
    <row r="22" spans="1:10" x14ac:dyDescent="0.3">
      <c r="A22" s="99" t="s">
        <v>136</v>
      </c>
      <c r="B22" s="100"/>
      <c r="C22" s="100"/>
      <c r="D22" s="101"/>
      <c r="E22" s="102">
        <v>43131</v>
      </c>
      <c r="F22" s="103"/>
      <c r="G22" s="104" t="s">
        <v>137</v>
      </c>
      <c r="H22" s="103"/>
      <c r="I22" s="105">
        <v>1543440</v>
      </c>
      <c r="J22" s="103"/>
    </row>
    <row r="23" spans="1:10" x14ac:dyDescent="0.3">
      <c r="A23" s="99" t="s">
        <v>138</v>
      </c>
      <c r="B23" s="100"/>
      <c r="C23" s="100"/>
      <c r="D23" s="101"/>
      <c r="E23" s="102">
        <v>43272</v>
      </c>
      <c r="F23" s="154"/>
      <c r="G23" s="104" t="s">
        <v>139</v>
      </c>
      <c r="H23" s="103"/>
      <c r="I23" s="105">
        <v>46306.06</v>
      </c>
      <c r="J23" s="155"/>
    </row>
    <row r="24" spans="1:10" x14ac:dyDescent="0.3">
      <c r="A24" s="99" t="s">
        <v>140</v>
      </c>
      <c r="B24" s="100"/>
      <c r="C24" s="100"/>
      <c r="D24" s="101"/>
      <c r="E24" s="102">
        <v>43462</v>
      </c>
      <c r="F24" s="103"/>
      <c r="G24" s="104" t="s">
        <v>141</v>
      </c>
      <c r="H24" s="103"/>
      <c r="I24" s="105">
        <v>1662821.82</v>
      </c>
      <c r="J24" s="103"/>
    </row>
    <row r="25" spans="1:10" x14ac:dyDescent="0.3">
      <c r="A25" s="99" t="s">
        <v>142</v>
      </c>
      <c r="B25" s="100"/>
      <c r="C25" s="100"/>
      <c r="D25" s="101"/>
      <c r="E25" s="102">
        <v>43588</v>
      </c>
      <c r="F25" s="103"/>
      <c r="G25" s="104" t="s">
        <v>141</v>
      </c>
      <c r="H25" s="103"/>
      <c r="I25" s="105">
        <v>1781796.38</v>
      </c>
      <c r="J25" s="103"/>
    </row>
    <row r="26" spans="1:10" x14ac:dyDescent="0.3">
      <c r="A26" s="99" t="s">
        <v>143</v>
      </c>
      <c r="B26" s="100"/>
      <c r="C26" s="100"/>
      <c r="D26" s="101"/>
      <c r="E26" s="102">
        <v>43825</v>
      </c>
      <c r="F26" s="103"/>
      <c r="G26" s="104" t="s">
        <v>144</v>
      </c>
      <c r="H26" s="103"/>
      <c r="I26" s="105">
        <v>3444361.84</v>
      </c>
      <c r="J26" s="103"/>
    </row>
    <row r="27" spans="1:10" x14ac:dyDescent="0.3">
      <c r="A27" s="99" t="s">
        <v>145</v>
      </c>
      <c r="B27" s="100"/>
      <c r="C27" s="100"/>
      <c r="D27" s="101"/>
      <c r="E27" s="102">
        <v>44292</v>
      </c>
      <c r="F27" s="103"/>
      <c r="G27" s="104" t="s">
        <v>146</v>
      </c>
      <c r="H27" s="103"/>
      <c r="I27" s="105">
        <v>2541151.52</v>
      </c>
      <c r="J27" s="103"/>
    </row>
    <row r="28" spans="1:10" x14ac:dyDescent="0.3">
      <c r="A28" s="99" t="s">
        <v>191</v>
      </c>
      <c r="B28" s="100"/>
      <c r="C28" s="100"/>
      <c r="D28" s="101"/>
      <c r="E28" s="102">
        <v>44369</v>
      </c>
      <c r="F28" s="103"/>
      <c r="G28" s="104" t="s">
        <v>194</v>
      </c>
      <c r="H28" s="103"/>
      <c r="I28" s="105">
        <v>30000</v>
      </c>
      <c r="J28" s="103"/>
    </row>
    <row r="29" spans="1:10" x14ac:dyDescent="0.3">
      <c r="A29" s="57"/>
      <c r="B29" s="57"/>
      <c r="C29" s="57"/>
      <c r="D29" s="57"/>
      <c r="E29" s="57"/>
      <c r="F29" s="57"/>
      <c r="G29" s="57"/>
      <c r="H29" s="57"/>
      <c r="I29" s="58"/>
      <c r="J29" s="58"/>
    </row>
    <row r="30" spans="1:10" x14ac:dyDescent="0.3">
      <c r="A30" s="116" t="s">
        <v>147</v>
      </c>
      <c r="B30" s="107"/>
      <c r="C30" s="107"/>
      <c r="D30" s="107"/>
      <c r="E30" s="107"/>
      <c r="F30" s="107"/>
      <c r="G30" s="107"/>
      <c r="H30" s="107"/>
      <c r="I30" s="107"/>
      <c r="J30" s="108"/>
    </row>
    <row r="31" spans="1:10" x14ac:dyDescent="0.3">
      <c r="A31" s="152" t="s">
        <v>148</v>
      </c>
      <c r="B31" s="108"/>
      <c r="C31" s="152" t="s">
        <v>149</v>
      </c>
      <c r="D31" s="108"/>
      <c r="E31" s="152" t="s">
        <v>150</v>
      </c>
      <c r="F31" s="108"/>
      <c r="G31" s="152" t="s">
        <v>151</v>
      </c>
      <c r="H31" s="153"/>
      <c r="I31" s="152" t="s">
        <v>152</v>
      </c>
      <c r="J31" s="108"/>
    </row>
    <row r="32" spans="1:10" x14ac:dyDescent="0.3">
      <c r="A32" s="147">
        <v>44357</v>
      </c>
      <c r="B32" s="111"/>
      <c r="C32" s="112">
        <v>115000</v>
      </c>
      <c r="D32" s="114"/>
      <c r="E32" s="148">
        <v>44355</v>
      </c>
      <c r="F32" s="111"/>
      <c r="G32" s="149">
        <v>286492</v>
      </c>
      <c r="H32" s="150"/>
      <c r="I32" s="146">
        <v>115000</v>
      </c>
      <c r="J32" s="141"/>
    </row>
    <row r="33" spans="1:10" x14ac:dyDescent="0.3">
      <c r="A33" s="148"/>
      <c r="B33" s="151"/>
      <c r="C33" s="112"/>
      <c r="D33" s="114"/>
      <c r="E33" s="148"/>
      <c r="F33" s="151"/>
      <c r="G33" s="149"/>
      <c r="H33" s="150"/>
      <c r="I33" s="146"/>
      <c r="J33" s="141"/>
    </row>
    <row r="34" spans="1:10" x14ac:dyDescent="0.3">
      <c r="A34" s="145"/>
      <c r="B34" s="108"/>
      <c r="C34" s="145"/>
      <c r="D34" s="108"/>
      <c r="E34" s="145"/>
      <c r="F34" s="108"/>
      <c r="G34" s="145"/>
      <c r="H34" s="108"/>
      <c r="I34" s="146"/>
      <c r="J34" s="141"/>
    </row>
    <row r="35" spans="1:10" x14ac:dyDescent="0.3">
      <c r="A35" s="138" t="s">
        <v>153</v>
      </c>
      <c r="B35" s="107"/>
      <c r="C35" s="107"/>
      <c r="D35" s="107"/>
      <c r="E35" s="107"/>
      <c r="F35" s="108"/>
      <c r="G35" s="139"/>
      <c r="H35" s="108"/>
      <c r="I35" s="140">
        <v>2571.5300000000002</v>
      </c>
      <c r="J35" s="141"/>
    </row>
    <row r="36" spans="1:10" x14ac:dyDescent="0.3">
      <c r="A36" s="138" t="s">
        <v>154</v>
      </c>
      <c r="B36" s="107"/>
      <c r="C36" s="107"/>
      <c r="D36" s="107"/>
      <c r="E36" s="107"/>
      <c r="F36" s="108"/>
      <c r="G36" s="139"/>
      <c r="H36" s="108"/>
      <c r="I36" s="142">
        <f>SUM(I32:J34)</f>
        <v>115000</v>
      </c>
      <c r="J36" s="141"/>
    </row>
    <row r="37" spans="1:10" x14ac:dyDescent="0.3">
      <c r="A37" s="138" t="s">
        <v>155</v>
      </c>
      <c r="B37" s="107"/>
      <c r="C37" s="107"/>
      <c r="D37" s="107"/>
      <c r="E37" s="107"/>
      <c r="F37" s="108"/>
      <c r="G37" s="139"/>
      <c r="H37" s="108"/>
      <c r="I37" s="140">
        <v>149.9</v>
      </c>
      <c r="J37" s="141"/>
    </row>
    <row r="38" spans="1:10" x14ac:dyDescent="0.3">
      <c r="A38" s="138" t="s">
        <v>156</v>
      </c>
      <c r="B38" s="143"/>
      <c r="C38" s="143"/>
      <c r="D38" s="143"/>
      <c r="E38" s="143"/>
      <c r="F38" s="144"/>
      <c r="G38" s="139"/>
      <c r="H38" s="108"/>
      <c r="I38" s="142">
        <v>0</v>
      </c>
      <c r="J38" s="141"/>
    </row>
    <row r="39" spans="1:10" x14ac:dyDescent="0.3">
      <c r="A39" s="138" t="s">
        <v>157</v>
      </c>
      <c r="B39" s="107"/>
      <c r="C39" s="107"/>
      <c r="D39" s="107"/>
      <c r="E39" s="107"/>
      <c r="F39" s="108"/>
      <c r="G39" s="139"/>
      <c r="H39" s="108"/>
      <c r="I39" s="140">
        <f>SUM(I35:J38)</f>
        <v>117721.43</v>
      </c>
      <c r="J39" s="141"/>
    </row>
    <row r="40" spans="1:10" x14ac:dyDescent="0.3">
      <c r="A40" s="138" t="s">
        <v>158</v>
      </c>
      <c r="B40" s="107"/>
      <c r="C40" s="107"/>
      <c r="D40" s="107"/>
      <c r="E40" s="107"/>
      <c r="F40" s="108"/>
      <c r="G40" s="139"/>
      <c r="H40" s="108"/>
      <c r="I40" s="140">
        <v>0</v>
      </c>
      <c r="J40" s="141"/>
    </row>
    <row r="41" spans="1:10" x14ac:dyDescent="0.3">
      <c r="A41" s="138" t="s">
        <v>159</v>
      </c>
      <c r="B41" s="107"/>
      <c r="C41" s="107"/>
      <c r="D41" s="107"/>
      <c r="E41" s="107"/>
      <c r="F41" s="108"/>
      <c r="G41" s="139"/>
      <c r="H41" s="108"/>
      <c r="I41" s="142">
        <f>I39+I40</f>
        <v>117721.43</v>
      </c>
      <c r="J41" s="141"/>
    </row>
    <row r="42" spans="1:10" x14ac:dyDescent="0.3">
      <c r="A42" s="118" t="s">
        <v>160</v>
      </c>
      <c r="B42" s="115"/>
      <c r="C42" s="115"/>
      <c r="D42" s="115"/>
      <c r="E42" s="115"/>
      <c r="F42" s="115"/>
      <c r="G42" s="115"/>
      <c r="H42" s="115"/>
      <c r="I42" s="115"/>
      <c r="J42" s="115"/>
    </row>
    <row r="43" spans="1:10" x14ac:dyDescent="0.3">
      <c r="A43" s="118" t="s">
        <v>161</v>
      </c>
      <c r="B43" s="115"/>
      <c r="C43" s="115"/>
      <c r="D43" s="115"/>
      <c r="E43" s="115"/>
      <c r="F43" s="115"/>
      <c r="G43" s="115"/>
      <c r="H43" s="115"/>
      <c r="I43" s="115"/>
      <c r="J43" s="115"/>
    </row>
    <row r="44" spans="1:10" x14ac:dyDescent="0.3">
      <c r="A44" s="118" t="s">
        <v>162</v>
      </c>
      <c r="B44" s="115"/>
      <c r="C44" s="115"/>
      <c r="D44" s="115"/>
      <c r="E44" s="115"/>
      <c r="F44" s="115"/>
      <c r="G44" s="115"/>
      <c r="H44" s="115"/>
      <c r="I44" s="115"/>
      <c r="J44" s="115"/>
    </row>
    <row r="45" spans="1:10" x14ac:dyDescent="0.3">
      <c r="A45" s="57"/>
      <c r="B45" s="57"/>
      <c r="C45" s="57"/>
      <c r="D45" s="57"/>
      <c r="E45" s="57"/>
      <c r="F45" s="57"/>
      <c r="G45" s="57"/>
      <c r="H45" s="57"/>
      <c r="I45" s="57"/>
      <c r="J45" s="57"/>
    </row>
    <row r="46" spans="1:10" ht="21.75" customHeight="1" x14ac:dyDescent="0.3">
      <c r="A46" s="135" t="s">
        <v>163</v>
      </c>
      <c r="B46" s="136"/>
      <c r="C46" s="136"/>
      <c r="D46" s="136"/>
      <c r="E46" s="136"/>
      <c r="F46" s="136"/>
      <c r="G46" s="136"/>
      <c r="H46" s="136"/>
      <c r="I46" s="136"/>
      <c r="J46" s="131"/>
    </row>
    <row r="47" spans="1:10" x14ac:dyDescent="0.3">
      <c r="A47" s="59"/>
      <c r="B47" s="60"/>
      <c r="C47" s="60"/>
      <c r="D47" s="60"/>
      <c r="E47" s="60"/>
      <c r="F47" s="60"/>
      <c r="G47" s="60"/>
      <c r="H47" s="60"/>
      <c r="I47" s="60"/>
      <c r="J47" s="60"/>
    </row>
    <row r="48" spans="1:10" x14ac:dyDescent="0.3">
      <c r="A48" s="59"/>
      <c r="B48" s="60"/>
      <c r="C48" s="60"/>
      <c r="D48" s="60"/>
      <c r="E48" s="60"/>
      <c r="F48" s="60"/>
      <c r="G48" s="60"/>
      <c r="H48" s="60"/>
      <c r="I48" s="60"/>
      <c r="J48" s="60"/>
    </row>
    <row r="49" spans="1:10" x14ac:dyDescent="0.3">
      <c r="A49" s="59"/>
      <c r="B49" s="60"/>
      <c r="C49" s="60"/>
      <c r="D49" s="60"/>
      <c r="E49" s="60"/>
      <c r="F49" s="60"/>
      <c r="G49" s="60"/>
      <c r="H49" s="60"/>
      <c r="I49" s="60"/>
      <c r="J49" s="60"/>
    </row>
    <row r="50" spans="1:10" x14ac:dyDescent="0.3">
      <c r="A50" s="59"/>
      <c r="B50" s="60"/>
      <c r="C50" s="60"/>
      <c r="D50" s="60"/>
      <c r="E50" s="60"/>
      <c r="F50" s="60"/>
      <c r="G50" s="60"/>
      <c r="H50" s="60"/>
      <c r="I50" s="60"/>
      <c r="J50" s="60"/>
    </row>
    <row r="51" spans="1:10" x14ac:dyDescent="0.3">
      <c r="A51" s="59"/>
      <c r="B51" s="60"/>
      <c r="C51" s="60"/>
      <c r="D51" s="60"/>
      <c r="E51" s="60"/>
      <c r="F51" s="60"/>
      <c r="G51" s="60"/>
      <c r="H51" s="60"/>
      <c r="I51" s="60"/>
      <c r="J51" s="60"/>
    </row>
    <row r="52" spans="1:10" x14ac:dyDescent="0.3">
      <c r="A52" s="59"/>
      <c r="B52" s="60"/>
      <c r="C52" s="60"/>
      <c r="D52" s="60"/>
      <c r="E52" s="60"/>
      <c r="F52" s="60"/>
      <c r="G52" s="60"/>
      <c r="H52" s="60"/>
      <c r="I52" s="60"/>
      <c r="J52" s="60"/>
    </row>
    <row r="53" spans="1:10" x14ac:dyDescent="0.3">
      <c r="A53" s="59"/>
      <c r="B53" s="60"/>
      <c r="C53" s="60"/>
      <c r="D53" s="60"/>
      <c r="E53" s="60"/>
      <c r="F53" s="60"/>
      <c r="G53" s="60"/>
      <c r="H53" s="60"/>
      <c r="I53" s="60"/>
      <c r="J53" s="60"/>
    </row>
    <row r="54" spans="1:10" x14ac:dyDescent="0.3">
      <c r="A54" s="59"/>
      <c r="B54" s="60"/>
      <c r="C54" s="60"/>
      <c r="D54" s="60"/>
      <c r="E54" s="60"/>
      <c r="F54" s="60"/>
      <c r="G54" s="60"/>
      <c r="H54" s="60"/>
      <c r="I54" s="60"/>
      <c r="J54" s="60"/>
    </row>
    <row r="55" spans="1:10" x14ac:dyDescent="0.3">
      <c r="A55" s="59"/>
      <c r="B55" s="60"/>
      <c r="C55" s="60"/>
      <c r="D55" s="60"/>
      <c r="E55" s="60"/>
      <c r="F55" s="60"/>
      <c r="G55" s="60"/>
      <c r="H55" s="60"/>
      <c r="I55" s="60"/>
      <c r="J55" s="60"/>
    </row>
    <row r="56" spans="1:10" x14ac:dyDescent="0.3">
      <c r="A56" s="59"/>
      <c r="B56" s="60"/>
      <c r="C56" s="60"/>
      <c r="D56" s="60"/>
      <c r="E56" s="60"/>
      <c r="F56" s="60"/>
      <c r="G56" s="60"/>
      <c r="H56" s="60"/>
      <c r="I56" s="60"/>
      <c r="J56" s="60"/>
    </row>
    <row r="57" spans="1:10" x14ac:dyDescent="0.3">
      <c r="A57" s="59"/>
      <c r="B57" s="60"/>
      <c r="C57" s="60"/>
      <c r="D57" s="60"/>
      <c r="E57" s="60"/>
      <c r="F57" s="60"/>
      <c r="G57" s="60"/>
      <c r="H57" s="60"/>
      <c r="I57" s="60"/>
      <c r="J57" s="60"/>
    </row>
    <row r="58" spans="1:10" x14ac:dyDescent="0.3">
      <c r="A58" s="59"/>
      <c r="B58" s="60"/>
      <c r="C58" s="60"/>
      <c r="D58" s="60"/>
      <c r="E58" s="60"/>
      <c r="F58" s="60"/>
      <c r="G58" s="60"/>
      <c r="H58" s="60"/>
      <c r="I58" s="60"/>
      <c r="J58" s="60"/>
    </row>
    <row r="59" spans="1:10" x14ac:dyDescent="0.3">
      <c r="A59" s="59"/>
      <c r="B59" s="60"/>
      <c r="C59" s="60"/>
      <c r="D59" s="60"/>
      <c r="E59" s="60"/>
      <c r="F59" s="60"/>
      <c r="G59" s="60"/>
      <c r="H59" s="60"/>
      <c r="I59" s="60"/>
      <c r="J59" s="60"/>
    </row>
    <row r="60" spans="1:10" x14ac:dyDescent="0.3">
      <c r="A60" s="59"/>
      <c r="B60" s="60"/>
      <c r="C60" s="60"/>
      <c r="D60" s="60"/>
      <c r="E60" s="60"/>
      <c r="F60" s="60"/>
      <c r="G60" s="60"/>
      <c r="H60" s="60"/>
      <c r="I60" s="60"/>
      <c r="J60" s="60"/>
    </row>
    <row r="61" spans="1:10" x14ac:dyDescent="0.3">
      <c r="A61" s="59"/>
      <c r="B61" s="60"/>
      <c r="C61" s="60"/>
      <c r="D61" s="60"/>
      <c r="E61" s="60"/>
      <c r="F61" s="60"/>
      <c r="G61" s="60"/>
      <c r="H61" s="60"/>
      <c r="I61" s="60"/>
      <c r="J61" s="60"/>
    </row>
    <row r="62" spans="1:10" x14ac:dyDescent="0.3">
      <c r="A62" s="59"/>
      <c r="B62" s="60"/>
      <c r="C62" s="60"/>
      <c r="D62" s="60"/>
      <c r="E62" s="60"/>
      <c r="F62" s="60"/>
      <c r="G62" s="60"/>
      <c r="H62" s="60"/>
      <c r="I62" s="60"/>
      <c r="J62" s="60"/>
    </row>
    <row r="63" spans="1:10" x14ac:dyDescent="0.3">
      <c r="A63" s="59"/>
      <c r="B63" s="60"/>
      <c r="C63" s="60"/>
      <c r="D63" s="60"/>
      <c r="E63" s="60"/>
      <c r="F63" s="60"/>
      <c r="G63" s="60"/>
      <c r="H63" s="60"/>
      <c r="I63" s="60"/>
      <c r="J63" s="60"/>
    </row>
    <row r="64" spans="1:10" x14ac:dyDescent="0.3">
      <c r="A64" s="59"/>
      <c r="B64" s="60"/>
      <c r="C64" s="60"/>
      <c r="D64" s="60"/>
      <c r="E64" s="60"/>
      <c r="F64" s="60"/>
      <c r="G64" s="60"/>
      <c r="H64" s="60"/>
      <c r="I64" s="60"/>
      <c r="J64" s="60"/>
    </row>
    <row r="65" spans="1:10" ht="15.6" x14ac:dyDescent="0.3">
      <c r="A65" s="137" t="s">
        <v>118</v>
      </c>
      <c r="B65" s="137"/>
      <c r="C65" s="137"/>
      <c r="D65" s="137"/>
      <c r="E65" s="137"/>
      <c r="F65" s="137"/>
      <c r="G65" s="137"/>
      <c r="H65" s="137"/>
      <c r="I65" s="137"/>
      <c r="J65" s="137"/>
    </row>
    <row r="66" spans="1:10" ht="15" x14ac:dyDescent="0.3">
      <c r="A66" s="132" t="s">
        <v>119</v>
      </c>
      <c r="B66" s="132"/>
      <c r="C66" s="132"/>
      <c r="D66" s="132"/>
      <c r="E66" s="132"/>
      <c r="F66" s="132"/>
      <c r="G66" s="132"/>
      <c r="H66" s="132"/>
      <c r="I66" s="132"/>
      <c r="J66" s="132"/>
    </row>
    <row r="67" spans="1:10" ht="15" x14ac:dyDescent="0.3">
      <c r="A67" s="132" t="s">
        <v>120</v>
      </c>
      <c r="B67" s="132"/>
      <c r="C67" s="132"/>
      <c r="D67" s="132"/>
      <c r="E67" s="132"/>
      <c r="F67" s="132"/>
      <c r="G67" s="132"/>
      <c r="H67" s="132"/>
      <c r="I67" s="132"/>
      <c r="J67" s="132"/>
    </row>
    <row r="68" spans="1:10" ht="15" x14ac:dyDescent="0.3">
      <c r="A68" s="132" t="s">
        <v>121</v>
      </c>
      <c r="B68" s="132"/>
      <c r="C68" s="132"/>
      <c r="D68" s="132"/>
      <c r="E68" s="132"/>
      <c r="F68" s="132"/>
      <c r="G68" s="132"/>
      <c r="H68" s="132"/>
      <c r="I68" s="132"/>
      <c r="J68" s="132"/>
    </row>
    <row r="69" spans="1:10" x14ac:dyDescent="0.3">
      <c r="A69" s="133" t="s">
        <v>122</v>
      </c>
      <c r="B69" s="133"/>
      <c r="C69" s="133"/>
      <c r="D69" s="133"/>
      <c r="E69" s="133"/>
      <c r="F69" s="133"/>
      <c r="G69" s="133"/>
      <c r="H69" s="133"/>
      <c r="I69" s="133"/>
      <c r="J69" s="133"/>
    </row>
    <row r="70" spans="1:10" x14ac:dyDescent="0.3">
      <c r="A70" s="55"/>
      <c r="B70" s="55"/>
      <c r="C70" s="55"/>
      <c r="D70" s="55"/>
      <c r="E70" s="55"/>
      <c r="F70" s="55"/>
      <c r="G70" s="55"/>
      <c r="H70" s="55"/>
      <c r="I70" s="55"/>
      <c r="J70" s="55"/>
    </row>
    <row r="71" spans="1:10" x14ac:dyDescent="0.3">
      <c r="A71" s="134" t="s">
        <v>193</v>
      </c>
      <c r="B71" s="115"/>
      <c r="C71" s="115"/>
      <c r="D71" s="115"/>
      <c r="E71" s="115"/>
      <c r="F71" s="115"/>
      <c r="G71" s="115"/>
      <c r="H71" s="115"/>
      <c r="I71" s="115"/>
      <c r="J71" s="115"/>
    </row>
    <row r="72" spans="1:10" x14ac:dyDescent="0.3">
      <c r="A72" s="134" t="s">
        <v>123</v>
      </c>
      <c r="B72" s="115"/>
      <c r="C72" s="115"/>
      <c r="D72" s="115"/>
      <c r="E72" s="115"/>
      <c r="F72" s="115"/>
      <c r="G72" s="115"/>
      <c r="H72" s="115"/>
      <c r="I72" s="115"/>
      <c r="J72" s="115"/>
    </row>
    <row r="73" spans="1:10" x14ac:dyDescent="0.3">
      <c r="A73" s="59"/>
      <c r="B73" s="60"/>
      <c r="C73" s="60"/>
      <c r="D73" s="60"/>
      <c r="E73" s="60"/>
      <c r="F73" s="60"/>
      <c r="G73" s="60"/>
      <c r="H73" s="60"/>
      <c r="I73" s="60"/>
      <c r="J73" s="60"/>
    </row>
    <row r="74" spans="1:10" x14ac:dyDescent="0.3">
      <c r="A74" s="116" t="s">
        <v>164</v>
      </c>
      <c r="B74" s="107"/>
      <c r="C74" s="107"/>
      <c r="D74" s="107"/>
      <c r="E74" s="107"/>
      <c r="F74" s="107"/>
      <c r="G74" s="107"/>
      <c r="H74" s="107"/>
      <c r="I74" s="107"/>
      <c r="J74" s="108"/>
    </row>
    <row r="75" spans="1:10" x14ac:dyDescent="0.3">
      <c r="A75" s="128" t="str">
        <f>A19</f>
        <v>ORIGEM DOS RECURSOS (1): Municipal</v>
      </c>
      <c r="B75" s="107"/>
      <c r="C75" s="107"/>
      <c r="D75" s="107"/>
      <c r="E75" s="107"/>
      <c r="F75" s="107"/>
      <c r="G75" s="107"/>
      <c r="H75" s="107"/>
      <c r="I75" s="107"/>
      <c r="J75" s="108"/>
    </row>
    <row r="76" spans="1:10" ht="72.599999999999994" x14ac:dyDescent="0.3">
      <c r="A76" s="129" t="s">
        <v>165</v>
      </c>
      <c r="B76" s="108"/>
      <c r="C76" s="130" t="s">
        <v>166</v>
      </c>
      <c r="D76" s="131"/>
      <c r="E76" s="129" t="s">
        <v>167</v>
      </c>
      <c r="F76" s="108"/>
      <c r="G76" s="129" t="s">
        <v>168</v>
      </c>
      <c r="H76" s="108"/>
      <c r="I76" s="61" t="s">
        <v>169</v>
      </c>
      <c r="J76" s="61" t="s">
        <v>170</v>
      </c>
    </row>
    <row r="77" spans="1:10" x14ac:dyDescent="0.3">
      <c r="A77" s="121" t="s">
        <v>171</v>
      </c>
      <c r="B77" s="121"/>
      <c r="C77" s="122">
        <v>8576.26</v>
      </c>
      <c r="D77" s="114"/>
      <c r="E77" s="112">
        <v>1590.24</v>
      </c>
      <c r="F77" s="114"/>
      <c r="G77" s="112">
        <f t="shared" ref="G77:G82" si="0">C77-J77</f>
        <v>8202.26</v>
      </c>
      <c r="H77" s="114"/>
      <c r="I77" s="62">
        <f t="shared" ref="I77:I82" si="1">+E77+G77</f>
        <v>9792.5</v>
      </c>
      <c r="J77" s="62">
        <v>374</v>
      </c>
    </row>
    <row r="78" spans="1:10" x14ac:dyDescent="0.3">
      <c r="A78" s="125" t="s">
        <v>172</v>
      </c>
      <c r="B78" s="125"/>
      <c r="C78" s="122">
        <v>4394.67</v>
      </c>
      <c r="D78" s="114"/>
      <c r="E78" s="112">
        <v>1161</v>
      </c>
      <c r="F78" s="114"/>
      <c r="G78" s="112">
        <f t="shared" si="0"/>
        <v>3754.51</v>
      </c>
      <c r="H78" s="114"/>
      <c r="I78" s="62">
        <f t="shared" si="1"/>
        <v>4915.51</v>
      </c>
      <c r="J78" s="62">
        <v>640.16</v>
      </c>
    </row>
    <row r="79" spans="1:10" x14ac:dyDescent="0.3">
      <c r="A79" s="126" t="s">
        <v>173</v>
      </c>
      <c r="B79" s="127"/>
      <c r="C79" s="122">
        <v>94846.49</v>
      </c>
      <c r="D79" s="114"/>
      <c r="E79" s="112">
        <v>21424.47</v>
      </c>
      <c r="F79" s="114"/>
      <c r="G79" s="112">
        <f t="shared" si="0"/>
        <v>65041.22</v>
      </c>
      <c r="H79" s="114"/>
      <c r="I79" s="62">
        <f t="shared" si="1"/>
        <v>86465.69</v>
      </c>
      <c r="J79" s="62">
        <v>29805.27</v>
      </c>
    </row>
    <row r="80" spans="1:10" x14ac:dyDescent="0.3">
      <c r="A80" s="121" t="s">
        <v>174</v>
      </c>
      <c r="B80" s="121"/>
      <c r="C80" s="122">
        <v>584.1</v>
      </c>
      <c r="D80" s="114"/>
      <c r="E80" s="112">
        <v>113</v>
      </c>
      <c r="F80" s="114"/>
      <c r="G80" s="112">
        <f t="shared" si="0"/>
        <v>124.10000000000002</v>
      </c>
      <c r="H80" s="114"/>
      <c r="I80" s="62">
        <f t="shared" si="1"/>
        <v>237.10000000000002</v>
      </c>
      <c r="J80" s="62">
        <v>460</v>
      </c>
    </row>
    <row r="81" spans="1:14" x14ac:dyDescent="0.3">
      <c r="A81" s="121" t="s">
        <v>175</v>
      </c>
      <c r="B81" s="121"/>
      <c r="C81" s="122">
        <v>8615.35</v>
      </c>
      <c r="D81" s="114"/>
      <c r="E81" s="112">
        <v>4016.5</v>
      </c>
      <c r="F81" s="114"/>
      <c r="G81" s="112">
        <f t="shared" si="0"/>
        <v>2991.0300000000007</v>
      </c>
      <c r="H81" s="114"/>
      <c r="I81" s="62">
        <f t="shared" si="1"/>
        <v>7007.5300000000007</v>
      </c>
      <c r="J81" s="62">
        <v>5624.32</v>
      </c>
    </row>
    <row r="82" spans="1:14" x14ac:dyDescent="0.3">
      <c r="A82" s="121" t="s">
        <v>176</v>
      </c>
      <c r="B82" s="121"/>
      <c r="C82" s="122">
        <v>1055.73</v>
      </c>
      <c r="D82" s="114"/>
      <c r="E82" s="112">
        <v>921</v>
      </c>
      <c r="F82" s="114"/>
      <c r="G82" s="112">
        <f t="shared" si="0"/>
        <v>324.73</v>
      </c>
      <c r="H82" s="114"/>
      <c r="I82" s="62">
        <f t="shared" si="1"/>
        <v>1245.73</v>
      </c>
      <c r="J82" s="62">
        <v>731</v>
      </c>
      <c r="N82" s="4"/>
    </row>
    <row r="83" spans="1:14" x14ac:dyDescent="0.3">
      <c r="A83" s="121" t="s">
        <v>196</v>
      </c>
      <c r="B83" s="121"/>
      <c r="C83" s="122">
        <v>3950</v>
      </c>
      <c r="D83" s="114"/>
      <c r="E83" s="112">
        <v>0</v>
      </c>
      <c r="F83" s="114"/>
      <c r="G83" s="112">
        <f t="shared" ref="G83" si="2">C83-J83</f>
        <v>3950</v>
      </c>
      <c r="H83" s="114"/>
      <c r="I83" s="62">
        <f t="shared" ref="I83" si="3">+E83+G83</f>
        <v>3950</v>
      </c>
      <c r="J83" s="62">
        <v>0</v>
      </c>
      <c r="N83" s="4"/>
    </row>
    <row r="84" spans="1:14" x14ac:dyDescent="0.3">
      <c r="A84" s="123" t="s">
        <v>108</v>
      </c>
      <c r="B84" s="124"/>
      <c r="C84" s="122">
        <f>SUM(C77:D83)</f>
        <v>122022.60000000002</v>
      </c>
      <c r="D84" s="114"/>
      <c r="E84" s="112">
        <f>SUM(E77:F83)</f>
        <v>29226.21</v>
      </c>
      <c r="F84" s="114"/>
      <c r="G84" s="112">
        <f>SUM(G77:H83)</f>
        <v>84387.85</v>
      </c>
      <c r="H84" s="114"/>
      <c r="I84" s="62">
        <f>SUM(I77:I83)</f>
        <v>113614.06</v>
      </c>
      <c r="J84" s="62">
        <f>SUM(J77:J83)</f>
        <v>37634.75</v>
      </c>
    </row>
    <row r="85" spans="1:14" x14ac:dyDescent="0.3">
      <c r="A85" s="57"/>
      <c r="B85" s="57"/>
      <c r="C85" s="57"/>
      <c r="D85" s="57"/>
      <c r="E85" s="57"/>
      <c r="F85" s="57"/>
      <c r="G85" s="57"/>
      <c r="H85" s="57"/>
      <c r="I85" s="57"/>
      <c r="J85" s="57"/>
    </row>
    <row r="86" spans="1:14" x14ac:dyDescent="0.3">
      <c r="A86" s="118" t="s">
        <v>177</v>
      </c>
      <c r="B86" s="115"/>
      <c r="C86" s="115"/>
      <c r="D86" s="115"/>
      <c r="E86" s="115"/>
      <c r="F86" s="115"/>
      <c r="G86" s="115"/>
      <c r="H86" s="115"/>
      <c r="I86" s="115"/>
      <c r="J86" s="115"/>
    </row>
    <row r="87" spans="1:14" x14ac:dyDescent="0.3">
      <c r="A87" s="118" t="s">
        <v>178</v>
      </c>
      <c r="B87" s="115"/>
      <c r="C87" s="115"/>
      <c r="D87" s="115"/>
      <c r="E87" s="115"/>
      <c r="F87" s="115"/>
      <c r="G87" s="115"/>
      <c r="H87" s="115"/>
      <c r="I87" s="115"/>
      <c r="J87" s="115"/>
    </row>
    <row r="88" spans="1:14" x14ac:dyDescent="0.3">
      <c r="A88" s="118" t="s">
        <v>179</v>
      </c>
      <c r="B88" s="115"/>
      <c r="C88" s="115"/>
      <c r="D88" s="115"/>
      <c r="E88" s="115"/>
      <c r="F88" s="115"/>
      <c r="G88" s="115"/>
      <c r="H88" s="115"/>
      <c r="I88" s="115"/>
      <c r="J88" s="115"/>
    </row>
    <row r="89" spans="1:14" x14ac:dyDescent="0.3">
      <c r="A89" s="118" t="s">
        <v>180</v>
      </c>
      <c r="B89" s="115"/>
      <c r="C89" s="115"/>
      <c r="D89" s="115"/>
      <c r="E89" s="115"/>
      <c r="F89" s="115"/>
      <c r="G89" s="115"/>
      <c r="H89" s="115"/>
      <c r="I89" s="115"/>
      <c r="J89" s="115"/>
    </row>
    <row r="90" spans="1:14" ht="23.25" customHeight="1" x14ac:dyDescent="0.3">
      <c r="A90" s="119" t="s">
        <v>181</v>
      </c>
      <c r="B90" s="120"/>
      <c r="C90" s="120"/>
      <c r="D90" s="120"/>
      <c r="E90" s="120"/>
      <c r="F90" s="120"/>
      <c r="G90" s="120"/>
      <c r="H90" s="120"/>
      <c r="I90" s="120"/>
      <c r="J90" s="120"/>
    </row>
    <row r="91" spans="1:14" x14ac:dyDescent="0.3">
      <c r="A91" s="118" t="s">
        <v>182</v>
      </c>
      <c r="B91" s="115"/>
      <c r="C91" s="115"/>
      <c r="D91" s="115"/>
      <c r="E91" s="115"/>
      <c r="F91" s="115"/>
      <c r="G91" s="115"/>
      <c r="H91" s="115"/>
      <c r="I91" s="115"/>
      <c r="J91" s="115"/>
    </row>
    <row r="92" spans="1:14" x14ac:dyDescent="0.3">
      <c r="A92" s="115"/>
      <c r="B92" s="115"/>
      <c r="C92" s="115"/>
      <c r="D92" s="115"/>
      <c r="E92" s="115"/>
      <c r="F92" s="115"/>
      <c r="G92" s="115"/>
      <c r="H92" s="115"/>
      <c r="I92" s="115"/>
      <c r="J92" s="115"/>
    </row>
    <row r="93" spans="1:14" x14ac:dyDescent="0.3">
      <c r="A93" s="116" t="s">
        <v>183</v>
      </c>
      <c r="B93" s="107"/>
      <c r="C93" s="107"/>
      <c r="D93" s="107"/>
      <c r="E93" s="107"/>
      <c r="F93" s="107"/>
      <c r="G93" s="107"/>
      <c r="H93" s="107"/>
      <c r="I93" s="107"/>
      <c r="J93" s="108"/>
    </row>
    <row r="94" spans="1:14" x14ac:dyDescent="0.3">
      <c r="A94" s="106" t="s">
        <v>184</v>
      </c>
      <c r="B94" s="107"/>
      <c r="C94" s="107"/>
      <c r="D94" s="107"/>
      <c r="E94" s="107"/>
      <c r="F94" s="107"/>
      <c r="G94" s="108"/>
      <c r="H94" s="109">
        <f>I41</f>
        <v>117721.43</v>
      </c>
      <c r="I94" s="110"/>
      <c r="J94" s="111"/>
    </row>
    <row r="95" spans="1:14" x14ac:dyDescent="0.3">
      <c r="A95" s="106" t="s">
        <v>185</v>
      </c>
      <c r="B95" s="107"/>
      <c r="C95" s="107"/>
      <c r="D95" s="107"/>
      <c r="E95" s="107"/>
      <c r="F95" s="107"/>
      <c r="G95" s="108"/>
      <c r="H95" s="117">
        <f>I84</f>
        <v>113614.06</v>
      </c>
      <c r="I95" s="110"/>
      <c r="J95" s="111"/>
    </row>
    <row r="96" spans="1:14" x14ac:dyDescent="0.3">
      <c r="A96" s="106" t="s">
        <v>186</v>
      </c>
      <c r="B96" s="107"/>
      <c r="C96" s="107"/>
      <c r="D96" s="107"/>
      <c r="E96" s="107"/>
      <c r="F96" s="107"/>
      <c r="G96" s="108"/>
      <c r="H96" s="109">
        <f>I39-H95-I40</f>
        <v>4107.3699999999953</v>
      </c>
      <c r="I96" s="110"/>
      <c r="J96" s="111"/>
    </row>
    <row r="97" spans="1:10" x14ac:dyDescent="0.3">
      <c r="A97" s="106" t="s">
        <v>187</v>
      </c>
      <c r="B97" s="107"/>
      <c r="C97" s="107"/>
      <c r="D97" s="107"/>
      <c r="E97" s="107"/>
      <c r="F97" s="107"/>
      <c r="G97" s="108"/>
      <c r="H97" s="112">
        <v>0</v>
      </c>
      <c r="I97" s="113"/>
      <c r="J97" s="114"/>
    </row>
    <row r="98" spans="1:10" x14ac:dyDescent="0.3">
      <c r="A98" s="106" t="s">
        <v>188</v>
      </c>
      <c r="B98" s="107"/>
      <c r="C98" s="107"/>
      <c r="D98" s="107"/>
      <c r="E98" s="107"/>
      <c r="F98" s="107"/>
      <c r="G98" s="108"/>
      <c r="H98" s="109">
        <f>H96-H97</f>
        <v>4107.3699999999953</v>
      </c>
      <c r="I98" s="110"/>
      <c r="J98" s="111"/>
    </row>
    <row r="99" spans="1:10" x14ac:dyDescent="0.3">
      <c r="A99" s="57"/>
      <c r="B99" s="57"/>
      <c r="C99" s="57"/>
      <c r="D99" s="57"/>
      <c r="E99" s="57"/>
      <c r="F99" s="57"/>
      <c r="G99" s="57"/>
      <c r="H99" s="57"/>
      <c r="I99" s="57"/>
      <c r="J99" s="57"/>
    </row>
    <row r="100" spans="1:10" x14ac:dyDescent="0.3">
      <c r="A100" s="93" t="s">
        <v>189</v>
      </c>
      <c r="B100" s="94"/>
      <c r="C100" s="94"/>
      <c r="D100" s="94"/>
      <c r="E100" s="94"/>
      <c r="F100" s="94"/>
      <c r="G100" s="94"/>
      <c r="H100" s="94"/>
      <c r="I100" s="94"/>
      <c r="J100" s="95"/>
    </row>
    <row r="101" spans="1:10" ht="12" customHeight="1" x14ac:dyDescent="0.3">
      <c r="A101" s="96"/>
      <c r="B101" s="97"/>
      <c r="C101" s="97"/>
      <c r="D101" s="97"/>
      <c r="E101" s="97"/>
      <c r="F101" s="97"/>
      <c r="G101" s="97"/>
      <c r="H101" s="97"/>
      <c r="I101" s="97"/>
      <c r="J101" s="98"/>
    </row>
    <row r="102" spans="1:10" x14ac:dyDescent="0.3">
      <c r="A102" s="57"/>
      <c r="B102" s="57"/>
      <c r="C102" s="57"/>
      <c r="D102" s="57"/>
      <c r="E102" s="57"/>
      <c r="F102" s="57"/>
      <c r="G102" s="57"/>
      <c r="H102" s="57"/>
      <c r="I102" s="57"/>
      <c r="J102" s="57"/>
    </row>
    <row r="103" spans="1:10" x14ac:dyDescent="0.3">
      <c r="A103" s="63"/>
      <c r="B103" s="63" t="s">
        <v>192</v>
      </c>
      <c r="C103" s="63"/>
      <c r="D103" s="63"/>
      <c r="E103" s="63"/>
      <c r="F103" s="63"/>
      <c r="G103" s="63"/>
      <c r="H103" s="63"/>
      <c r="I103" s="63"/>
      <c r="J103" s="57"/>
    </row>
    <row r="104" spans="1:10" x14ac:dyDescent="0.3">
      <c r="A104" s="63"/>
      <c r="B104" s="63"/>
      <c r="C104" s="63"/>
      <c r="D104" s="63"/>
      <c r="E104" s="63"/>
      <c r="F104" s="63"/>
      <c r="G104" s="63"/>
      <c r="H104" s="63"/>
      <c r="I104" s="63"/>
      <c r="J104" s="57"/>
    </row>
    <row r="105" spans="1:10" x14ac:dyDescent="0.3">
      <c r="A105" s="63"/>
      <c r="B105" s="63"/>
      <c r="C105" s="63"/>
      <c r="D105" s="63"/>
      <c r="E105" s="63"/>
      <c r="F105" s="63"/>
      <c r="G105" s="63"/>
      <c r="H105" s="63"/>
      <c r="I105" s="63"/>
      <c r="J105" s="57"/>
    </row>
    <row r="106" spans="1:10" x14ac:dyDescent="0.3">
      <c r="A106" s="63"/>
      <c r="B106" s="63"/>
      <c r="C106" s="63"/>
      <c r="D106" s="63"/>
      <c r="E106" s="63"/>
      <c r="F106" s="63"/>
      <c r="G106" s="63"/>
      <c r="H106" s="63"/>
      <c r="I106" s="63"/>
      <c r="J106" s="57"/>
    </row>
    <row r="107" spans="1:10" x14ac:dyDescent="0.3">
      <c r="A107" s="63"/>
      <c r="B107" s="63"/>
      <c r="C107" s="63"/>
      <c r="D107" s="63"/>
      <c r="E107" s="63"/>
      <c r="F107" s="63"/>
      <c r="G107" s="63"/>
      <c r="H107" s="63"/>
      <c r="I107" s="63"/>
      <c r="J107" s="57"/>
    </row>
    <row r="108" spans="1:10" x14ac:dyDescent="0.3">
      <c r="A108" s="63"/>
      <c r="B108" s="64" t="s">
        <v>109</v>
      </c>
      <c r="C108" s="63"/>
      <c r="D108" s="63"/>
      <c r="E108" s="63"/>
      <c r="F108" s="63"/>
      <c r="G108" s="63"/>
      <c r="H108" s="64" t="s">
        <v>110</v>
      </c>
      <c r="I108" s="63"/>
      <c r="J108" s="57"/>
    </row>
    <row r="109" spans="1:10" x14ac:dyDescent="0.3">
      <c r="A109" s="63"/>
      <c r="B109" s="63" t="s">
        <v>111</v>
      </c>
      <c r="C109" s="63"/>
      <c r="D109" s="63"/>
      <c r="E109" s="63"/>
      <c r="F109" s="63"/>
      <c r="G109" s="63"/>
      <c r="H109" s="63" t="s">
        <v>112</v>
      </c>
      <c r="I109" s="63"/>
    </row>
    <row r="110" spans="1:10" x14ac:dyDescent="0.3">
      <c r="B110" s="65" t="s">
        <v>113</v>
      </c>
      <c r="H110" s="53" t="s">
        <v>114</v>
      </c>
    </row>
  </sheetData>
  <mergeCells count="159">
    <mergeCell ref="A8:J8"/>
    <mergeCell ref="A10:J10"/>
    <mergeCell ref="A11:J11"/>
    <mergeCell ref="A12:J12"/>
    <mergeCell ref="A13:J13"/>
    <mergeCell ref="A14:J14"/>
    <mergeCell ref="A1:J1"/>
    <mergeCell ref="A2:J2"/>
    <mergeCell ref="A3:J3"/>
    <mergeCell ref="A4:J4"/>
    <mergeCell ref="A5:J5"/>
    <mergeCell ref="A7:J7"/>
    <mergeCell ref="A15:J15"/>
    <mergeCell ref="A16:J16"/>
    <mergeCell ref="A17:J17"/>
    <mergeCell ref="A18:J18"/>
    <mergeCell ref="A19:J19"/>
    <mergeCell ref="A21:D21"/>
    <mergeCell ref="E21:F21"/>
    <mergeCell ref="G21:H21"/>
    <mergeCell ref="I21:J21"/>
    <mergeCell ref="A24:D24"/>
    <mergeCell ref="E24:F24"/>
    <mergeCell ref="G24:H24"/>
    <mergeCell ref="I24:J24"/>
    <mergeCell ref="A25:D25"/>
    <mergeCell ref="E25:F25"/>
    <mergeCell ref="G25:H25"/>
    <mergeCell ref="I25:J25"/>
    <mergeCell ref="A22:D22"/>
    <mergeCell ref="E22:F22"/>
    <mergeCell ref="G22:H22"/>
    <mergeCell ref="I22:J22"/>
    <mergeCell ref="A23:D23"/>
    <mergeCell ref="E23:F23"/>
    <mergeCell ref="G23:H23"/>
    <mergeCell ref="I23:J23"/>
    <mergeCell ref="A30:J30"/>
    <mergeCell ref="A31:B31"/>
    <mergeCell ref="C31:D31"/>
    <mergeCell ref="E31:F31"/>
    <mergeCell ref="G31:H31"/>
    <mergeCell ref="I31:J31"/>
    <mergeCell ref="A26:D26"/>
    <mergeCell ref="E26:F26"/>
    <mergeCell ref="G26:H26"/>
    <mergeCell ref="I26:J26"/>
    <mergeCell ref="A28:D28"/>
    <mergeCell ref="E28:F28"/>
    <mergeCell ref="G28:H28"/>
    <mergeCell ref="I28:J28"/>
    <mergeCell ref="A32:B32"/>
    <mergeCell ref="C32:D32"/>
    <mergeCell ref="E32:F32"/>
    <mergeCell ref="G32:H32"/>
    <mergeCell ref="I32:J32"/>
    <mergeCell ref="A33:B33"/>
    <mergeCell ref="C33:D33"/>
    <mergeCell ref="E33:F33"/>
    <mergeCell ref="G33:H33"/>
    <mergeCell ref="I33:J33"/>
    <mergeCell ref="A36:F36"/>
    <mergeCell ref="G36:H36"/>
    <mergeCell ref="I36:J36"/>
    <mergeCell ref="A37:F37"/>
    <mergeCell ref="G37:H37"/>
    <mergeCell ref="I37:J37"/>
    <mergeCell ref="A34:B34"/>
    <mergeCell ref="C34:D34"/>
    <mergeCell ref="E34:F34"/>
    <mergeCell ref="G34:H34"/>
    <mergeCell ref="I34:J34"/>
    <mergeCell ref="A35:F35"/>
    <mergeCell ref="G35:H35"/>
    <mergeCell ref="I35:J35"/>
    <mergeCell ref="A40:F40"/>
    <mergeCell ref="G40:H40"/>
    <mergeCell ref="I40:J40"/>
    <mergeCell ref="A41:F41"/>
    <mergeCell ref="G41:H41"/>
    <mergeCell ref="I41:J41"/>
    <mergeCell ref="A38:F38"/>
    <mergeCell ref="G38:H38"/>
    <mergeCell ref="I38:J38"/>
    <mergeCell ref="A39:F39"/>
    <mergeCell ref="G39:H39"/>
    <mergeCell ref="I39:J39"/>
    <mergeCell ref="A67:J67"/>
    <mergeCell ref="A68:J68"/>
    <mergeCell ref="A69:J69"/>
    <mergeCell ref="A71:J71"/>
    <mergeCell ref="A72:J72"/>
    <mergeCell ref="A74:J74"/>
    <mergeCell ref="A42:J42"/>
    <mergeCell ref="A43:J43"/>
    <mergeCell ref="A44:J44"/>
    <mergeCell ref="A46:J46"/>
    <mergeCell ref="A65:J65"/>
    <mergeCell ref="A66:J66"/>
    <mergeCell ref="A78:B78"/>
    <mergeCell ref="C78:D78"/>
    <mergeCell ref="E78:F78"/>
    <mergeCell ref="G78:H78"/>
    <mergeCell ref="A79:B79"/>
    <mergeCell ref="C79:D79"/>
    <mergeCell ref="E79:F79"/>
    <mergeCell ref="G79:H79"/>
    <mergeCell ref="A75:J75"/>
    <mergeCell ref="A76:B76"/>
    <mergeCell ref="C76:D76"/>
    <mergeCell ref="E76:F76"/>
    <mergeCell ref="G76:H76"/>
    <mergeCell ref="A77:B77"/>
    <mergeCell ref="C77:D77"/>
    <mergeCell ref="E77:F77"/>
    <mergeCell ref="G77:H77"/>
    <mergeCell ref="C82:D82"/>
    <mergeCell ref="E82:F82"/>
    <mergeCell ref="G82:H82"/>
    <mergeCell ref="A84:B84"/>
    <mergeCell ref="C84:D84"/>
    <mergeCell ref="E84:F84"/>
    <mergeCell ref="G84:H84"/>
    <mergeCell ref="A80:B80"/>
    <mergeCell ref="C80:D80"/>
    <mergeCell ref="E80:F80"/>
    <mergeCell ref="G80:H80"/>
    <mergeCell ref="A81:B81"/>
    <mergeCell ref="C81:D81"/>
    <mergeCell ref="E81:F81"/>
    <mergeCell ref="G81:H81"/>
    <mergeCell ref="A83:B83"/>
    <mergeCell ref="C83:D83"/>
    <mergeCell ref="E83:F83"/>
    <mergeCell ref="G83:H83"/>
    <mergeCell ref="A100:J101"/>
    <mergeCell ref="A27:D27"/>
    <mergeCell ref="E27:F27"/>
    <mergeCell ref="G27:H27"/>
    <mergeCell ref="I27:J27"/>
    <mergeCell ref="A96:G96"/>
    <mergeCell ref="H96:J96"/>
    <mergeCell ref="A97:G97"/>
    <mergeCell ref="H97:J97"/>
    <mergeCell ref="A98:G98"/>
    <mergeCell ref="H98:J98"/>
    <mergeCell ref="A92:J92"/>
    <mergeCell ref="A93:J93"/>
    <mergeCell ref="A94:G94"/>
    <mergeCell ref="H94:J94"/>
    <mergeCell ref="A95:G95"/>
    <mergeCell ref="H95:J95"/>
    <mergeCell ref="A86:J86"/>
    <mergeCell ref="A87:J87"/>
    <mergeCell ref="A88:J88"/>
    <mergeCell ref="A89:J89"/>
    <mergeCell ref="A90:J90"/>
    <mergeCell ref="A91:J91"/>
    <mergeCell ref="A82:B82"/>
  </mergeCells>
  <hyperlinks>
    <hyperlink ref="A5" r:id="rId1" display="mailto:casadenazarejd@gmail.com"/>
    <hyperlink ref="A69" r:id="rId2" display="mailto:casadenazarejd@gmail.com"/>
  </hyperlinks>
  <pageMargins left="0.511811024" right="0.511811024" top="0.78740157499999996" bottom="0.78740157499999996" header="0.31496062000000002" footer="0.31496062000000002"/>
  <pageSetup paperSize="9" scale="77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4"/>
  <sheetViews>
    <sheetView topLeftCell="A100" workbookViewId="0">
      <selection activeCell="B118" sqref="B118"/>
    </sheetView>
  </sheetViews>
  <sheetFormatPr defaultRowHeight="14.4" x14ac:dyDescent="0.3"/>
  <cols>
    <col min="1" max="1" width="11" style="2" bestFit="1" customWidth="1"/>
    <col min="2" max="2" width="71.109375" style="2" customWidth="1"/>
    <col min="3" max="3" width="10.44140625" style="4" bestFit="1" customWidth="1"/>
    <col min="4" max="5" width="10.44140625" style="4" customWidth="1"/>
    <col min="6" max="16384" width="8.88671875" style="2"/>
  </cols>
  <sheetData>
    <row r="1" spans="1:5" x14ac:dyDescent="0.3">
      <c r="A1" s="5" t="s">
        <v>31</v>
      </c>
      <c r="B1" s="6"/>
      <c r="C1" s="5"/>
      <c r="D1" s="7"/>
      <c r="E1" s="8"/>
    </row>
    <row r="2" spans="1:5" x14ac:dyDescent="0.3">
      <c r="A2" s="9"/>
      <c r="B2" s="10"/>
      <c r="C2" s="11"/>
      <c r="D2" s="12"/>
      <c r="E2" s="8"/>
    </row>
    <row r="3" spans="1:5" x14ac:dyDescent="0.3">
      <c r="A3" s="5" t="s">
        <v>257</v>
      </c>
      <c r="B3" s="6"/>
      <c r="C3" s="5"/>
      <c r="D3" s="7"/>
      <c r="E3" s="8"/>
    </row>
    <row r="4" spans="1:5" x14ac:dyDescent="0.3">
      <c r="A4" s="5" t="s">
        <v>32</v>
      </c>
      <c r="B4" s="6"/>
      <c r="C4" s="5"/>
      <c r="D4" s="7"/>
      <c r="E4" s="8"/>
    </row>
    <row r="5" spans="1:5" x14ac:dyDescent="0.3">
      <c r="A5" s="9"/>
      <c r="B5" s="10"/>
      <c r="C5" s="11"/>
      <c r="D5" s="12"/>
      <c r="E5" s="8"/>
    </row>
    <row r="6" spans="1:5" x14ac:dyDescent="0.3">
      <c r="A6" s="13" t="s">
        <v>33</v>
      </c>
      <c r="B6" s="14"/>
      <c r="C6" s="11"/>
      <c r="D6" s="12"/>
      <c r="E6" s="15" t="s">
        <v>34</v>
      </c>
    </row>
    <row r="7" spans="1:5" x14ac:dyDescent="0.3">
      <c r="A7" s="13" t="s">
        <v>35</v>
      </c>
      <c r="B7" s="10"/>
      <c r="C7" s="11"/>
      <c r="D7" s="12"/>
      <c r="E7" s="15" t="s">
        <v>36</v>
      </c>
    </row>
    <row r="8" spans="1:5" x14ac:dyDescent="0.3">
      <c r="A8" s="13" t="s">
        <v>37</v>
      </c>
      <c r="B8" s="10"/>
      <c r="C8" s="11"/>
      <c r="D8" s="12"/>
      <c r="E8" s="15" t="s">
        <v>38</v>
      </c>
    </row>
    <row r="9" spans="1:5" x14ac:dyDescent="0.3">
      <c r="A9" s="16" t="s">
        <v>39</v>
      </c>
      <c r="B9" s="10"/>
      <c r="C9" s="8"/>
      <c r="D9" s="12"/>
      <c r="E9" s="15" t="s">
        <v>40</v>
      </c>
    </row>
    <row r="10" spans="1:5" x14ac:dyDescent="0.3">
      <c r="A10" s="13" t="s">
        <v>117</v>
      </c>
      <c r="B10" s="14"/>
      <c r="C10" s="8"/>
      <c r="D10" s="12"/>
      <c r="E10" s="17" t="s">
        <v>41</v>
      </c>
    </row>
    <row r="11" spans="1:5" x14ac:dyDescent="0.3">
      <c r="A11" s="13" t="s">
        <v>42</v>
      </c>
      <c r="B11" s="14"/>
      <c r="C11" s="8"/>
      <c r="D11" s="12"/>
      <c r="E11" s="18" t="s">
        <v>43</v>
      </c>
    </row>
    <row r="12" spans="1:5" x14ac:dyDescent="0.3">
      <c r="A12" s="19" t="s">
        <v>44</v>
      </c>
      <c r="B12" s="20"/>
      <c r="C12" s="21"/>
      <c r="D12" s="22"/>
      <c r="E12" s="20"/>
    </row>
    <row r="13" spans="1:5" x14ac:dyDescent="0.3">
      <c r="A13" s="23" t="s">
        <v>45</v>
      </c>
      <c r="B13" s="24" t="s">
        <v>46</v>
      </c>
      <c r="C13" s="24" t="s">
        <v>47</v>
      </c>
      <c r="D13" s="25" t="s">
        <v>48</v>
      </c>
      <c r="E13" s="24" t="s">
        <v>49</v>
      </c>
    </row>
    <row r="14" spans="1:5" x14ac:dyDescent="0.3">
      <c r="A14" s="26"/>
      <c r="B14" s="27" t="s">
        <v>50</v>
      </c>
      <c r="C14" s="28"/>
      <c r="D14" s="28"/>
      <c r="E14" s="29">
        <v>2571.5299999999525</v>
      </c>
    </row>
    <row r="15" spans="1:5" x14ac:dyDescent="0.3">
      <c r="A15" s="36">
        <v>44348</v>
      </c>
      <c r="B15" s="37" t="s">
        <v>64</v>
      </c>
      <c r="C15" s="38">
        <v>360</v>
      </c>
      <c r="D15" s="38">
        <v>0</v>
      </c>
      <c r="E15" s="29">
        <f t="shared" ref="E15:E71" si="0">E14+D15-C15</f>
        <v>2211.5299999999525</v>
      </c>
    </row>
    <row r="16" spans="1:5" x14ac:dyDescent="0.3">
      <c r="A16" s="36">
        <v>44348</v>
      </c>
      <c r="B16" s="37" t="s">
        <v>51</v>
      </c>
      <c r="C16" s="38">
        <v>57.88</v>
      </c>
      <c r="D16" s="38">
        <v>0</v>
      </c>
      <c r="E16" s="29">
        <f t="shared" si="0"/>
        <v>2153.6499999999523</v>
      </c>
    </row>
    <row r="17" spans="1:5" x14ac:dyDescent="0.3">
      <c r="A17" s="36">
        <v>44348</v>
      </c>
      <c r="B17" s="37" t="s">
        <v>52</v>
      </c>
      <c r="C17" s="38">
        <v>108.41</v>
      </c>
      <c r="D17" s="38">
        <v>0</v>
      </c>
      <c r="E17" s="29">
        <f t="shared" si="0"/>
        <v>2045.2399999999523</v>
      </c>
    </row>
    <row r="18" spans="1:5" x14ac:dyDescent="0.3">
      <c r="A18" s="36">
        <v>44349</v>
      </c>
      <c r="B18" s="37" t="s">
        <v>53</v>
      </c>
      <c r="C18" s="38">
        <v>150.84</v>
      </c>
      <c r="D18" s="38">
        <v>0</v>
      </c>
      <c r="E18" s="29">
        <f t="shared" si="0"/>
        <v>1894.3999999999523</v>
      </c>
    </row>
    <row r="19" spans="1:5" x14ac:dyDescent="0.3">
      <c r="A19" s="36">
        <v>44351</v>
      </c>
      <c r="B19" s="37" t="s">
        <v>54</v>
      </c>
      <c r="C19" s="38">
        <v>27.5</v>
      </c>
      <c r="D19" s="38">
        <v>0</v>
      </c>
      <c r="E19" s="29">
        <f t="shared" si="0"/>
        <v>1866.8999999999523</v>
      </c>
    </row>
    <row r="20" spans="1:5" x14ac:dyDescent="0.3">
      <c r="A20" s="34">
        <v>44355</v>
      </c>
      <c r="B20" s="27" t="s">
        <v>55</v>
      </c>
      <c r="C20" s="28">
        <v>0</v>
      </c>
      <c r="D20" s="28">
        <v>115000</v>
      </c>
      <c r="E20" s="29">
        <f t="shared" si="0"/>
        <v>116866.89999999995</v>
      </c>
    </row>
    <row r="21" spans="1:5" x14ac:dyDescent="0.3">
      <c r="A21" s="36">
        <v>44355</v>
      </c>
      <c r="B21" s="37" t="s">
        <v>56</v>
      </c>
      <c r="C21" s="38">
        <v>110.16</v>
      </c>
      <c r="D21" s="38">
        <v>0</v>
      </c>
      <c r="E21" s="29">
        <f t="shared" si="0"/>
        <v>116756.73999999995</v>
      </c>
    </row>
    <row r="22" spans="1:5" x14ac:dyDescent="0.3">
      <c r="A22" s="36">
        <v>44356</v>
      </c>
      <c r="B22" s="37" t="s">
        <v>57</v>
      </c>
      <c r="C22" s="38">
        <v>2630</v>
      </c>
      <c r="D22" s="38">
        <v>0</v>
      </c>
      <c r="E22" s="29">
        <f t="shared" si="0"/>
        <v>114126.73999999995</v>
      </c>
    </row>
    <row r="23" spans="1:5" x14ac:dyDescent="0.3">
      <c r="A23" s="36">
        <v>44356</v>
      </c>
      <c r="B23" s="37" t="s">
        <v>58</v>
      </c>
      <c r="C23" s="38">
        <v>6486.39</v>
      </c>
      <c r="D23" s="38">
        <v>0</v>
      </c>
      <c r="E23" s="29">
        <f t="shared" si="0"/>
        <v>107640.34999999995</v>
      </c>
    </row>
    <row r="24" spans="1:5" x14ac:dyDescent="0.3">
      <c r="A24" s="36">
        <v>44356</v>
      </c>
      <c r="B24" s="37" t="s">
        <v>65</v>
      </c>
      <c r="C24" s="38">
        <v>5689.97</v>
      </c>
      <c r="D24" s="38">
        <v>0</v>
      </c>
      <c r="E24" s="29">
        <f t="shared" si="0"/>
        <v>101950.37999999995</v>
      </c>
    </row>
    <row r="25" spans="1:5" x14ac:dyDescent="0.3">
      <c r="A25" s="36">
        <v>44356</v>
      </c>
      <c r="B25" s="37" t="s">
        <v>59</v>
      </c>
      <c r="C25" s="38">
        <v>4930</v>
      </c>
      <c r="D25" s="38">
        <v>0</v>
      </c>
      <c r="E25" s="29">
        <f t="shared" si="0"/>
        <v>97020.379999999946</v>
      </c>
    </row>
    <row r="26" spans="1:5" x14ac:dyDescent="0.3">
      <c r="A26" s="36">
        <v>44356</v>
      </c>
      <c r="B26" s="37" t="s">
        <v>60</v>
      </c>
      <c r="C26" s="38">
        <v>4318.1099999999997</v>
      </c>
      <c r="D26" s="38">
        <v>0</v>
      </c>
      <c r="E26" s="29">
        <f t="shared" si="0"/>
        <v>92702.269999999946</v>
      </c>
    </row>
    <row r="27" spans="1:5" x14ac:dyDescent="0.3">
      <c r="A27" s="36">
        <v>44357</v>
      </c>
      <c r="B27" s="37" t="s">
        <v>61</v>
      </c>
      <c r="C27" s="38">
        <v>921</v>
      </c>
      <c r="D27" s="38">
        <v>0</v>
      </c>
      <c r="E27" s="29">
        <f t="shared" si="0"/>
        <v>91781.269999999946</v>
      </c>
    </row>
    <row r="28" spans="1:5" x14ac:dyDescent="0.3">
      <c r="A28" s="36">
        <v>44357</v>
      </c>
      <c r="B28" s="37" t="s">
        <v>63</v>
      </c>
      <c r="C28" s="38">
        <v>124.1</v>
      </c>
      <c r="D28" s="38">
        <v>0</v>
      </c>
      <c r="E28" s="29">
        <f t="shared" si="0"/>
        <v>91657.16999999994</v>
      </c>
    </row>
    <row r="29" spans="1:5" x14ac:dyDescent="0.3">
      <c r="A29" s="36">
        <v>44357</v>
      </c>
      <c r="B29" s="37" t="s">
        <v>62</v>
      </c>
      <c r="C29" s="38">
        <v>106.5</v>
      </c>
      <c r="D29" s="38">
        <v>0</v>
      </c>
      <c r="E29" s="29">
        <f t="shared" si="0"/>
        <v>91550.66999999994</v>
      </c>
    </row>
    <row r="30" spans="1:5" x14ac:dyDescent="0.3">
      <c r="A30" s="36">
        <v>44357</v>
      </c>
      <c r="B30" s="37" t="s">
        <v>66</v>
      </c>
      <c r="C30" s="38">
        <v>67</v>
      </c>
      <c r="D30" s="38">
        <v>0</v>
      </c>
      <c r="E30" s="29">
        <f t="shared" si="0"/>
        <v>91483.66999999994</v>
      </c>
    </row>
    <row r="31" spans="1:5" x14ac:dyDescent="0.3">
      <c r="A31" s="36">
        <v>44357</v>
      </c>
      <c r="B31" s="37" t="s">
        <v>238</v>
      </c>
      <c r="C31" s="38">
        <v>799.19</v>
      </c>
      <c r="D31" s="38">
        <v>0</v>
      </c>
      <c r="E31" s="29">
        <f t="shared" si="0"/>
        <v>90684.479999999938</v>
      </c>
    </row>
    <row r="32" spans="1:5" x14ac:dyDescent="0.3">
      <c r="A32" s="36">
        <v>44357</v>
      </c>
      <c r="B32" s="37" t="s">
        <v>67</v>
      </c>
      <c r="C32" s="38">
        <v>189.95</v>
      </c>
      <c r="D32" s="38">
        <v>0</v>
      </c>
      <c r="E32" s="29">
        <f t="shared" si="0"/>
        <v>90494.529999999941</v>
      </c>
    </row>
    <row r="33" spans="1:5" x14ac:dyDescent="0.3">
      <c r="A33" s="36">
        <v>44358</v>
      </c>
      <c r="B33" s="37" t="s">
        <v>197</v>
      </c>
      <c r="C33" s="38">
        <v>0</v>
      </c>
      <c r="D33" s="38">
        <v>10.45</v>
      </c>
      <c r="E33" s="29">
        <f t="shared" si="0"/>
        <v>90504.979999999938</v>
      </c>
    </row>
    <row r="34" spans="1:5" x14ac:dyDescent="0.3">
      <c r="A34" s="36">
        <v>44358</v>
      </c>
      <c r="B34" s="37" t="s">
        <v>68</v>
      </c>
      <c r="C34" s="38">
        <v>236.36</v>
      </c>
      <c r="D34" s="38">
        <v>0</v>
      </c>
      <c r="E34" s="29">
        <f t="shared" si="0"/>
        <v>90268.619999999937</v>
      </c>
    </row>
    <row r="35" spans="1:5" x14ac:dyDescent="0.3">
      <c r="A35" s="36">
        <v>44358</v>
      </c>
      <c r="B35" s="37" t="s">
        <v>69</v>
      </c>
      <c r="C35" s="38">
        <v>113</v>
      </c>
      <c r="D35" s="38">
        <v>0</v>
      </c>
      <c r="E35" s="29">
        <f t="shared" si="0"/>
        <v>90155.619999999937</v>
      </c>
    </row>
    <row r="36" spans="1:5" x14ac:dyDescent="0.3">
      <c r="A36" s="36">
        <v>44358</v>
      </c>
      <c r="B36" s="37" t="s">
        <v>70</v>
      </c>
      <c r="C36" s="38">
        <v>1164</v>
      </c>
      <c r="D36" s="38">
        <v>0</v>
      </c>
      <c r="E36" s="29">
        <f t="shared" si="0"/>
        <v>88991.619999999937</v>
      </c>
    </row>
    <row r="37" spans="1:5" x14ac:dyDescent="0.3">
      <c r="A37" s="36">
        <v>44358</v>
      </c>
      <c r="B37" s="37" t="s">
        <v>71</v>
      </c>
      <c r="C37" s="38">
        <v>661.09</v>
      </c>
      <c r="D37" s="38">
        <v>0</v>
      </c>
      <c r="E37" s="29">
        <f t="shared" si="0"/>
        <v>88330.529999999941</v>
      </c>
    </row>
    <row r="38" spans="1:5" x14ac:dyDescent="0.3">
      <c r="A38" s="36">
        <v>44358</v>
      </c>
      <c r="B38" s="37" t="s">
        <v>72</v>
      </c>
      <c r="C38" s="38">
        <v>137.08000000000001</v>
      </c>
      <c r="D38" s="38">
        <v>0</v>
      </c>
      <c r="E38" s="29">
        <f t="shared" si="0"/>
        <v>88193.449999999939</v>
      </c>
    </row>
    <row r="39" spans="1:5" x14ac:dyDescent="0.3">
      <c r="A39" s="36">
        <v>44358</v>
      </c>
      <c r="B39" s="37" t="s">
        <v>73</v>
      </c>
      <c r="C39" s="38">
        <v>1368.41</v>
      </c>
      <c r="D39" s="38">
        <v>0</v>
      </c>
      <c r="E39" s="29">
        <f t="shared" si="0"/>
        <v>86825.039999999935</v>
      </c>
    </row>
    <row r="40" spans="1:5" x14ac:dyDescent="0.3">
      <c r="A40" s="36">
        <v>44358</v>
      </c>
      <c r="B40" s="37" t="s">
        <v>75</v>
      </c>
      <c r="C40" s="38">
        <v>159.65</v>
      </c>
      <c r="D40" s="38">
        <v>0</v>
      </c>
      <c r="E40" s="29">
        <f t="shared" si="0"/>
        <v>86665.389999999941</v>
      </c>
    </row>
    <row r="41" spans="1:5" x14ac:dyDescent="0.3">
      <c r="A41" s="36">
        <v>44358</v>
      </c>
      <c r="B41" s="37" t="s">
        <v>74</v>
      </c>
      <c r="C41" s="38">
        <v>195.4</v>
      </c>
      <c r="D41" s="38">
        <v>0</v>
      </c>
      <c r="E41" s="29">
        <f t="shared" si="0"/>
        <v>86469.989999999947</v>
      </c>
    </row>
    <row r="42" spans="1:5" x14ac:dyDescent="0.3">
      <c r="A42" s="36">
        <v>44358</v>
      </c>
      <c r="B42" s="37" t="s">
        <v>76</v>
      </c>
      <c r="C42" s="38">
        <v>73.2</v>
      </c>
      <c r="D42" s="38">
        <v>0</v>
      </c>
      <c r="E42" s="29">
        <f t="shared" si="0"/>
        <v>86396.78999999995</v>
      </c>
    </row>
    <row r="43" spans="1:5" x14ac:dyDescent="0.3">
      <c r="A43" s="36">
        <v>44358</v>
      </c>
      <c r="B43" s="37" t="s">
        <v>77</v>
      </c>
      <c r="C43" s="38">
        <v>301.27</v>
      </c>
      <c r="D43" s="38">
        <v>0</v>
      </c>
      <c r="E43" s="29">
        <f t="shared" si="0"/>
        <v>86095.519999999946</v>
      </c>
    </row>
    <row r="44" spans="1:5" x14ac:dyDescent="0.3">
      <c r="A44" s="36">
        <v>44358</v>
      </c>
      <c r="B44" s="37" t="s">
        <v>198</v>
      </c>
      <c r="C44" s="38">
        <v>10.45</v>
      </c>
      <c r="D44" s="38">
        <v>0</v>
      </c>
      <c r="E44" s="29">
        <f t="shared" si="0"/>
        <v>86085.069999999949</v>
      </c>
    </row>
    <row r="45" spans="1:5" x14ac:dyDescent="0.3">
      <c r="A45" s="36">
        <v>44361</v>
      </c>
      <c r="B45" s="37" t="s">
        <v>78</v>
      </c>
      <c r="C45" s="38">
        <v>2940.03</v>
      </c>
      <c r="D45" s="38">
        <v>0</v>
      </c>
      <c r="E45" s="29">
        <f t="shared" si="0"/>
        <v>83145.03999999995</v>
      </c>
    </row>
    <row r="46" spans="1:5" x14ac:dyDescent="0.3">
      <c r="A46" s="36">
        <v>44362</v>
      </c>
      <c r="B46" s="37" t="s">
        <v>79</v>
      </c>
      <c r="C46" s="38">
        <v>351.7</v>
      </c>
      <c r="D46" s="38">
        <v>0</v>
      </c>
      <c r="E46" s="29">
        <f t="shared" si="0"/>
        <v>82793.339999999953</v>
      </c>
    </row>
    <row r="47" spans="1:5" x14ac:dyDescent="0.3">
      <c r="A47" s="36">
        <v>44362</v>
      </c>
      <c r="B47" s="37" t="s">
        <v>80</v>
      </c>
      <c r="C47" s="38">
        <v>162.22999999999999</v>
      </c>
      <c r="D47" s="38">
        <v>0</v>
      </c>
      <c r="E47" s="29">
        <f t="shared" si="0"/>
        <v>82631.109999999957</v>
      </c>
    </row>
    <row r="48" spans="1:5" x14ac:dyDescent="0.3">
      <c r="A48" s="36">
        <v>44362</v>
      </c>
      <c r="B48" s="37" t="s">
        <v>81</v>
      </c>
      <c r="C48" s="38">
        <v>148.52000000000001</v>
      </c>
      <c r="D48" s="38">
        <v>0</v>
      </c>
      <c r="E48" s="29">
        <f t="shared" si="0"/>
        <v>82482.589999999953</v>
      </c>
    </row>
    <row r="49" spans="1:5" x14ac:dyDescent="0.3">
      <c r="A49" s="36">
        <v>44362</v>
      </c>
      <c r="B49" s="37" t="s">
        <v>82</v>
      </c>
      <c r="C49" s="38">
        <v>4477.9799999999996</v>
      </c>
      <c r="D49" s="38">
        <v>0</v>
      </c>
      <c r="E49" s="29">
        <f t="shared" si="0"/>
        <v>78004.609999999957</v>
      </c>
    </row>
    <row r="50" spans="1:5" x14ac:dyDescent="0.3">
      <c r="A50" s="36">
        <v>44362</v>
      </c>
      <c r="B50" s="37" t="s">
        <v>83</v>
      </c>
      <c r="C50" s="38">
        <v>540</v>
      </c>
      <c r="D50" s="38">
        <v>0</v>
      </c>
      <c r="E50" s="29">
        <f t="shared" si="0"/>
        <v>77464.609999999957</v>
      </c>
    </row>
    <row r="51" spans="1:5" x14ac:dyDescent="0.3">
      <c r="A51" s="36">
        <v>44362</v>
      </c>
      <c r="B51" s="37" t="s">
        <v>84</v>
      </c>
      <c r="C51" s="38">
        <v>79</v>
      </c>
      <c r="D51" s="38">
        <v>0</v>
      </c>
      <c r="E51" s="29">
        <f t="shared" si="0"/>
        <v>77385.609999999957</v>
      </c>
    </row>
    <row r="52" spans="1:5" x14ac:dyDescent="0.3">
      <c r="A52" s="36">
        <v>44364</v>
      </c>
      <c r="B52" s="37" t="s">
        <v>85</v>
      </c>
      <c r="C52" s="38">
        <v>531.52</v>
      </c>
      <c r="D52" s="38">
        <v>0</v>
      </c>
      <c r="E52" s="29">
        <f t="shared" si="0"/>
        <v>76854.089999999953</v>
      </c>
    </row>
    <row r="53" spans="1:5" x14ac:dyDescent="0.3">
      <c r="A53" s="36">
        <v>44365</v>
      </c>
      <c r="B53" s="37" t="s">
        <v>86</v>
      </c>
      <c r="C53" s="38">
        <v>139.22999999999999</v>
      </c>
      <c r="D53" s="38">
        <v>0</v>
      </c>
      <c r="E53" s="29">
        <f t="shared" si="0"/>
        <v>76714.859999999957</v>
      </c>
    </row>
    <row r="54" spans="1:5" x14ac:dyDescent="0.3">
      <c r="A54" s="36">
        <v>44368</v>
      </c>
      <c r="B54" s="37" t="s">
        <v>87</v>
      </c>
      <c r="C54" s="38">
        <v>1590.24</v>
      </c>
      <c r="D54" s="38">
        <v>0</v>
      </c>
      <c r="E54" s="29">
        <f t="shared" si="0"/>
        <v>75124.619999999952</v>
      </c>
    </row>
    <row r="55" spans="1:5" x14ac:dyDescent="0.3">
      <c r="A55" s="36">
        <v>44368</v>
      </c>
      <c r="B55" s="37" t="s">
        <v>88</v>
      </c>
      <c r="C55" s="38">
        <v>222.5</v>
      </c>
      <c r="D55" s="38">
        <v>0</v>
      </c>
      <c r="E55" s="29">
        <f t="shared" si="0"/>
        <v>74902.119999999952</v>
      </c>
    </row>
    <row r="56" spans="1:5" x14ac:dyDescent="0.3">
      <c r="A56" s="36">
        <v>44368</v>
      </c>
      <c r="B56" s="37" t="s">
        <v>89</v>
      </c>
      <c r="C56" s="38">
        <v>1450</v>
      </c>
      <c r="D56" s="38">
        <v>0</v>
      </c>
      <c r="E56" s="29">
        <f t="shared" si="0"/>
        <v>73452.119999999952</v>
      </c>
    </row>
    <row r="57" spans="1:5" x14ac:dyDescent="0.3">
      <c r="A57" s="36">
        <v>44371</v>
      </c>
      <c r="B57" s="37" t="s">
        <v>90</v>
      </c>
      <c r="C57" s="38">
        <v>140.63999999999999</v>
      </c>
      <c r="D57" s="38">
        <v>0</v>
      </c>
      <c r="E57" s="29">
        <f t="shared" si="0"/>
        <v>73311.479999999952</v>
      </c>
    </row>
    <row r="58" spans="1:5" x14ac:dyDescent="0.3">
      <c r="A58" s="36">
        <v>44372</v>
      </c>
      <c r="B58" s="37" t="s">
        <v>197</v>
      </c>
      <c r="C58" s="38">
        <v>0</v>
      </c>
      <c r="D58" s="38">
        <v>10.45</v>
      </c>
      <c r="E58" s="29">
        <f t="shared" si="0"/>
        <v>73321.929999999949</v>
      </c>
    </row>
    <row r="59" spans="1:5" x14ac:dyDescent="0.3">
      <c r="A59" s="36">
        <v>44372</v>
      </c>
      <c r="B59" s="37" t="s">
        <v>91</v>
      </c>
      <c r="C59" s="38">
        <v>50.1</v>
      </c>
      <c r="D59" s="38">
        <v>0</v>
      </c>
      <c r="E59" s="29">
        <f t="shared" si="0"/>
        <v>73271.829999999944</v>
      </c>
    </row>
    <row r="60" spans="1:5" x14ac:dyDescent="0.3">
      <c r="A60" s="36">
        <v>44372</v>
      </c>
      <c r="B60" s="37" t="s">
        <v>92</v>
      </c>
      <c r="C60" s="38">
        <v>319.48</v>
      </c>
      <c r="D60" s="38">
        <v>0</v>
      </c>
      <c r="E60" s="29">
        <f t="shared" si="0"/>
        <v>72952.349999999948</v>
      </c>
    </row>
    <row r="61" spans="1:5" x14ac:dyDescent="0.3">
      <c r="A61" s="36">
        <v>44372</v>
      </c>
      <c r="B61" s="37" t="s">
        <v>93</v>
      </c>
      <c r="C61" s="38">
        <v>51</v>
      </c>
      <c r="D61" s="38">
        <v>0</v>
      </c>
      <c r="E61" s="29">
        <f t="shared" si="0"/>
        <v>72901.349999999948</v>
      </c>
    </row>
    <row r="62" spans="1:5" x14ac:dyDescent="0.3">
      <c r="A62" s="36">
        <v>44372</v>
      </c>
      <c r="B62" s="37" t="s">
        <v>94</v>
      </c>
      <c r="C62" s="38">
        <v>369.6</v>
      </c>
      <c r="D62" s="38">
        <v>0</v>
      </c>
      <c r="E62" s="29">
        <f t="shared" si="0"/>
        <v>72531.749999999942</v>
      </c>
    </row>
    <row r="63" spans="1:5" x14ac:dyDescent="0.3">
      <c r="A63" s="36">
        <v>44372</v>
      </c>
      <c r="B63" s="37" t="s">
        <v>199</v>
      </c>
      <c r="C63" s="38">
        <v>6733.84</v>
      </c>
      <c r="D63" s="38">
        <v>0</v>
      </c>
      <c r="E63" s="29">
        <f t="shared" si="0"/>
        <v>65797.909999999945</v>
      </c>
    </row>
    <row r="64" spans="1:5" x14ac:dyDescent="0.3">
      <c r="A64" s="36">
        <v>44372</v>
      </c>
      <c r="B64" s="37" t="s">
        <v>95</v>
      </c>
      <c r="C64" s="38">
        <v>270</v>
      </c>
      <c r="D64" s="38">
        <v>0</v>
      </c>
      <c r="E64" s="29">
        <f t="shared" si="0"/>
        <v>65527.909999999945</v>
      </c>
    </row>
    <row r="65" spans="1:5" x14ac:dyDescent="0.3">
      <c r="A65" s="36">
        <v>44372</v>
      </c>
      <c r="B65" s="27" t="s">
        <v>96</v>
      </c>
      <c r="C65" s="28">
        <v>59775.33</v>
      </c>
      <c r="D65" s="28">
        <v>0</v>
      </c>
      <c r="E65" s="29">
        <f t="shared" si="0"/>
        <v>5752.5799999999435</v>
      </c>
    </row>
    <row r="66" spans="1:5" x14ac:dyDescent="0.3">
      <c r="A66" s="36">
        <v>44372</v>
      </c>
      <c r="B66" s="37" t="s">
        <v>97</v>
      </c>
      <c r="C66" s="38">
        <v>78.19</v>
      </c>
      <c r="D66" s="38">
        <v>0</v>
      </c>
      <c r="E66" s="29">
        <f t="shared" si="0"/>
        <v>5674.3899999999439</v>
      </c>
    </row>
    <row r="67" spans="1:5" x14ac:dyDescent="0.3">
      <c r="A67" s="36">
        <v>44372</v>
      </c>
      <c r="B67" s="37" t="s">
        <v>198</v>
      </c>
      <c r="C67" s="38">
        <v>10.45</v>
      </c>
      <c r="D67" s="38">
        <v>0</v>
      </c>
      <c r="E67" s="29">
        <f t="shared" si="0"/>
        <v>5663.9399999999441</v>
      </c>
    </row>
    <row r="68" spans="1:5" x14ac:dyDescent="0.3">
      <c r="A68" s="36">
        <v>44375</v>
      </c>
      <c r="B68" s="37" t="s">
        <v>98</v>
      </c>
      <c r="C68" s="38">
        <v>998.76</v>
      </c>
      <c r="D68" s="38">
        <v>0</v>
      </c>
      <c r="E68" s="29">
        <f t="shared" si="0"/>
        <v>4665.1799999999439</v>
      </c>
    </row>
    <row r="69" spans="1:5" x14ac:dyDescent="0.3">
      <c r="A69" s="36">
        <v>44377</v>
      </c>
      <c r="B69" s="37" t="s">
        <v>195</v>
      </c>
      <c r="C69" s="38">
        <v>707.71</v>
      </c>
      <c r="D69" s="38">
        <v>0</v>
      </c>
      <c r="E69" s="29">
        <f t="shared" si="0"/>
        <v>3957.4699999999439</v>
      </c>
    </row>
    <row r="70" spans="1:5" x14ac:dyDescent="0.3">
      <c r="A70" s="36">
        <v>44377</v>
      </c>
      <c r="B70" s="37" t="s">
        <v>99</v>
      </c>
      <c r="C70" s="38">
        <v>0</v>
      </c>
      <c r="D70" s="38">
        <v>149.9</v>
      </c>
      <c r="E70" s="29">
        <f t="shared" si="0"/>
        <v>4107.3699999999435</v>
      </c>
    </row>
    <row r="71" spans="1:5" x14ac:dyDescent="0.3">
      <c r="A71" s="36"/>
      <c r="B71" s="37" t="s">
        <v>100</v>
      </c>
      <c r="C71" s="38"/>
      <c r="D71" s="38"/>
      <c r="E71" s="29">
        <f t="shared" si="0"/>
        <v>4107.3699999999435</v>
      </c>
    </row>
    <row r="72" spans="1:5" ht="15" thickBot="1" x14ac:dyDescent="0.35">
      <c r="A72" s="30"/>
      <c r="B72" s="31"/>
      <c r="C72" s="32"/>
      <c r="D72" s="32"/>
      <c r="E72" s="33"/>
    </row>
    <row r="73" spans="1:5" ht="15" thickBot="1" x14ac:dyDescent="0.35">
      <c r="A73" s="35"/>
      <c r="B73" s="39" t="s">
        <v>101</v>
      </c>
      <c r="C73" s="40">
        <v>44348</v>
      </c>
      <c r="D73" s="32"/>
      <c r="E73" s="33"/>
    </row>
    <row r="74" spans="1:5" x14ac:dyDescent="0.3">
      <c r="A74" s="35"/>
      <c r="B74" s="27" t="s">
        <v>13</v>
      </c>
      <c r="C74" s="28">
        <v>2113.29</v>
      </c>
      <c r="D74" s="32"/>
      <c r="E74" s="33"/>
    </row>
    <row r="75" spans="1:5" x14ac:dyDescent="0.3">
      <c r="A75" s="35"/>
      <c r="B75" s="27" t="s">
        <v>4</v>
      </c>
      <c r="C75" s="28">
        <v>2617.5500000000002</v>
      </c>
      <c r="D75" s="32"/>
      <c r="E75" s="33"/>
    </row>
    <row r="76" spans="1:5" x14ac:dyDescent="0.3">
      <c r="A76" s="35"/>
      <c r="B76" s="27" t="s">
        <v>12</v>
      </c>
      <c r="C76" s="28">
        <v>1725.71</v>
      </c>
      <c r="D76" s="32"/>
      <c r="E76" s="33"/>
    </row>
    <row r="77" spans="1:5" x14ac:dyDescent="0.3">
      <c r="A77" s="35"/>
      <c r="B77" s="27" t="s">
        <v>24</v>
      </c>
      <c r="C77" s="28">
        <v>2294.56</v>
      </c>
      <c r="D77" s="32"/>
      <c r="E77" s="33"/>
    </row>
    <row r="78" spans="1:5" x14ac:dyDescent="0.3">
      <c r="A78" s="35"/>
      <c r="B78" s="27" t="s">
        <v>8</v>
      </c>
      <c r="C78" s="28">
        <v>1617.79</v>
      </c>
      <c r="D78" s="32"/>
      <c r="E78" s="33"/>
    </row>
    <row r="79" spans="1:5" x14ac:dyDescent="0.3">
      <c r="A79" s="35"/>
      <c r="B79" s="27" t="s">
        <v>102</v>
      </c>
      <c r="C79" s="28">
        <v>3231.57</v>
      </c>
      <c r="D79" s="32"/>
      <c r="E79" s="33"/>
    </row>
    <row r="80" spans="1:5" x14ac:dyDescent="0.3">
      <c r="A80" s="35"/>
      <c r="B80" s="27" t="s">
        <v>103</v>
      </c>
      <c r="C80" s="28">
        <v>2891.81</v>
      </c>
      <c r="D80" s="32"/>
      <c r="E80" s="33"/>
    </row>
    <row r="81" spans="1:5" x14ac:dyDescent="0.3">
      <c r="A81" s="35"/>
      <c r="B81" s="27" t="s">
        <v>2</v>
      </c>
      <c r="C81" s="28">
        <v>1196.97</v>
      </c>
      <c r="D81" s="32"/>
      <c r="E81" s="33"/>
    </row>
    <row r="82" spans="1:5" x14ac:dyDescent="0.3">
      <c r="A82" s="35"/>
      <c r="B82" s="27" t="s">
        <v>27</v>
      </c>
      <c r="C82" s="28">
        <v>1914.33</v>
      </c>
      <c r="D82" s="32"/>
      <c r="E82" s="33"/>
    </row>
    <row r="83" spans="1:5" x14ac:dyDescent="0.3">
      <c r="A83" s="35"/>
      <c r="B83" s="27" t="s">
        <v>9</v>
      </c>
      <c r="C83" s="28">
        <v>1649.6</v>
      </c>
      <c r="D83" s="32"/>
      <c r="E83" s="33"/>
    </row>
    <row r="84" spans="1:5" x14ac:dyDescent="0.3">
      <c r="A84" s="35"/>
      <c r="B84" s="27" t="s">
        <v>14</v>
      </c>
      <c r="C84" s="28">
        <v>2395.66</v>
      </c>
      <c r="D84" s="32"/>
      <c r="E84" s="33"/>
    </row>
    <row r="85" spans="1:5" x14ac:dyDescent="0.3">
      <c r="A85" s="35"/>
      <c r="B85" s="27" t="s">
        <v>104</v>
      </c>
      <c r="C85" s="28">
        <v>1855.36</v>
      </c>
      <c r="D85" s="32"/>
      <c r="E85" s="33"/>
    </row>
    <row r="86" spans="1:5" x14ac:dyDescent="0.3">
      <c r="A86" s="35"/>
      <c r="B86" s="27" t="s">
        <v>10</v>
      </c>
      <c r="C86" s="28">
        <v>2513.29</v>
      </c>
      <c r="D86" s="32"/>
      <c r="E86" s="33"/>
    </row>
    <row r="87" spans="1:5" x14ac:dyDescent="0.3">
      <c r="A87" s="35"/>
      <c r="B87" s="27" t="s">
        <v>6</v>
      </c>
      <c r="C87" s="28">
        <v>1855.7</v>
      </c>
      <c r="D87" s="32"/>
      <c r="E87" s="33"/>
    </row>
    <row r="88" spans="1:5" x14ac:dyDescent="0.3">
      <c r="A88" s="35"/>
      <c r="B88" s="27" t="s">
        <v>15</v>
      </c>
      <c r="C88" s="28">
        <v>3034.73</v>
      </c>
      <c r="D88" s="32"/>
      <c r="E88" s="33"/>
    </row>
    <row r="89" spans="1:5" x14ac:dyDescent="0.3">
      <c r="A89" s="35"/>
      <c r="B89" s="27" t="s">
        <v>28</v>
      </c>
      <c r="C89" s="28">
        <v>2260.5700000000002</v>
      </c>
      <c r="D89" s="32"/>
      <c r="E89" s="33"/>
    </row>
    <row r="90" spans="1:5" x14ac:dyDescent="0.3">
      <c r="A90" s="35"/>
      <c r="B90" s="27" t="s">
        <v>105</v>
      </c>
      <c r="C90" s="28">
        <v>2055.5700000000002</v>
      </c>
      <c r="D90" s="32"/>
      <c r="E90" s="33"/>
    </row>
    <row r="91" spans="1:5" x14ac:dyDescent="0.3">
      <c r="A91" s="35"/>
      <c r="B91" s="27" t="s">
        <v>16</v>
      </c>
      <c r="C91" s="28">
        <v>2169</v>
      </c>
      <c r="D91" s="32"/>
      <c r="E91" s="33"/>
    </row>
    <row r="92" spans="1:5" x14ac:dyDescent="0.3">
      <c r="A92" s="35"/>
      <c r="B92" s="27" t="s">
        <v>21</v>
      </c>
      <c r="C92" s="28">
        <v>3339.14</v>
      </c>
      <c r="D92" s="32"/>
      <c r="E92" s="33"/>
    </row>
    <row r="93" spans="1:5" x14ac:dyDescent="0.3">
      <c r="A93" s="35"/>
      <c r="B93" s="27" t="s">
        <v>106</v>
      </c>
      <c r="C93" s="28">
        <v>2311.4499999999998</v>
      </c>
      <c r="D93" s="32"/>
      <c r="E93" s="33"/>
    </row>
    <row r="94" spans="1:5" x14ac:dyDescent="0.3">
      <c r="A94" s="35"/>
      <c r="B94" s="27" t="s">
        <v>20</v>
      </c>
      <c r="C94" s="28">
        <v>1269.27</v>
      </c>
      <c r="D94" s="32"/>
      <c r="E94" s="33"/>
    </row>
    <row r="95" spans="1:5" x14ac:dyDescent="0.3">
      <c r="A95" s="35"/>
      <c r="B95" s="41" t="s">
        <v>7</v>
      </c>
      <c r="C95" s="28">
        <v>2132.7600000000002</v>
      </c>
      <c r="D95" s="32"/>
      <c r="E95" s="33"/>
    </row>
    <row r="96" spans="1:5" x14ac:dyDescent="0.3">
      <c r="A96" s="35"/>
      <c r="B96" s="41" t="s">
        <v>17</v>
      </c>
      <c r="C96" s="28">
        <v>1363.73</v>
      </c>
      <c r="D96" s="32"/>
      <c r="E96" s="33"/>
    </row>
    <row r="97" spans="1:5" x14ac:dyDescent="0.3">
      <c r="A97" s="35"/>
      <c r="B97" s="41" t="s">
        <v>5</v>
      </c>
      <c r="C97" s="28">
        <v>1837.51</v>
      </c>
      <c r="D97" s="32"/>
      <c r="E97" s="33"/>
    </row>
    <row r="98" spans="1:5" x14ac:dyDescent="0.3">
      <c r="A98" s="35"/>
      <c r="B98" s="41" t="s">
        <v>29</v>
      </c>
      <c r="C98" s="28">
        <v>1665.68</v>
      </c>
      <c r="D98" s="32"/>
      <c r="E98" s="33"/>
    </row>
    <row r="99" spans="1:5" x14ac:dyDescent="0.3">
      <c r="A99" s="35"/>
      <c r="B99" s="41" t="s">
        <v>18</v>
      </c>
      <c r="C99" s="28">
        <v>2001.12</v>
      </c>
      <c r="D99" s="32"/>
      <c r="E99" s="33"/>
    </row>
    <row r="100" spans="1:5" x14ac:dyDescent="0.3">
      <c r="A100" s="35"/>
      <c r="B100" s="42" t="s">
        <v>107</v>
      </c>
      <c r="C100" s="43">
        <v>1961.61</v>
      </c>
      <c r="D100" s="32"/>
      <c r="E100" s="33"/>
    </row>
    <row r="101" spans="1:5" ht="15" thickBot="1" x14ac:dyDescent="0.35">
      <c r="A101" s="35"/>
      <c r="B101" s="42" t="s">
        <v>22</v>
      </c>
      <c r="C101" s="43">
        <v>2500</v>
      </c>
      <c r="D101" s="32"/>
      <c r="E101" s="33"/>
    </row>
    <row r="102" spans="1:5" ht="15" thickBot="1" x14ac:dyDescent="0.35">
      <c r="A102" s="35"/>
      <c r="B102" s="44" t="s">
        <v>108</v>
      </c>
      <c r="C102" s="45">
        <f>SUM(C74:C101)</f>
        <v>59775.330000000009</v>
      </c>
      <c r="D102" s="32"/>
      <c r="E102" s="33"/>
    </row>
    <row r="103" spans="1:5" x14ac:dyDescent="0.3">
      <c r="A103" s="35"/>
      <c r="B103" s="46"/>
      <c r="C103" s="32"/>
      <c r="D103" s="32"/>
      <c r="E103" s="33"/>
    </row>
    <row r="104" spans="1:5" s="49" customFormat="1" x14ac:dyDescent="0.3">
      <c r="A104" s="47" t="s">
        <v>116</v>
      </c>
      <c r="B104" s="48"/>
      <c r="C104" s="48"/>
      <c r="D104" s="2"/>
      <c r="E104" s="33"/>
    </row>
    <row r="105" spans="1:5" s="49" customFormat="1" x14ac:dyDescent="0.3">
      <c r="A105" s="47"/>
      <c r="B105" s="48"/>
      <c r="C105" s="48"/>
      <c r="D105" s="2"/>
      <c r="E105" s="33"/>
    </row>
    <row r="106" spans="1:5" s="49" customFormat="1" x14ac:dyDescent="0.3">
      <c r="A106" s="47"/>
      <c r="B106" s="48"/>
      <c r="C106" s="48"/>
      <c r="D106" s="2"/>
      <c r="E106" s="33"/>
    </row>
    <row r="107" spans="1:5" s="49" customFormat="1" x14ac:dyDescent="0.3">
      <c r="A107" s="47"/>
      <c r="B107" s="48"/>
      <c r="C107" s="48"/>
      <c r="D107" s="2"/>
      <c r="E107" s="33"/>
    </row>
    <row r="108" spans="1:5" s="49" customFormat="1" x14ac:dyDescent="0.3">
      <c r="A108" s="47"/>
      <c r="B108" s="50" t="s">
        <v>109</v>
      </c>
      <c r="C108" s="51" t="s">
        <v>110</v>
      </c>
      <c r="D108" s="2"/>
      <c r="E108" s="33"/>
    </row>
    <row r="109" spans="1:5" s="49" customFormat="1" x14ac:dyDescent="0.3">
      <c r="A109" s="47"/>
      <c r="B109" s="52" t="s">
        <v>111</v>
      </c>
      <c r="C109" s="53" t="s">
        <v>112</v>
      </c>
      <c r="D109" s="2"/>
      <c r="E109" s="33"/>
    </row>
    <row r="110" spans="1:5" s="49" customFormat="1" x14ac:dyDescent="0.3">
      <c r="A110" s="54"/>
      <c r="B110" s="52" t="s">
        <v>113</v>
      </c>
      <c r="C110" s="53" t="s">
        <v>114</v>
      </c>
      <c r="D110" s="2"/>
      <c r="E110" s="33"/>
    </row>
    <row r="111" spans="1:5" x14ac:dyDescent="0.3">
      <c r="A111" s="30"/>
      <c r="B111" s="31"/>
      <c r="C111" s="32"/>
      <c r="D111" s="32"/>
      <c r="E111" s="33"/>
    </row>
    <row r="112" spans="1:5" x14ac:dyDescent="0.3">
      <c r="A112" s="30"/>
      <c r="B112" s="31"/>
      <c r="C112" s="32"/>
      <c r="D112" s="32"/>
      <c r="E112" s="33"/>
    </row>
    <row r="113" spans="1:5" x14ac:dyDescent="0.3">
      <c r="A113" s="30"/>
      <c r="B113" s="31"/>
      <c r="C113" s="32"/>
      <c r="D113" s="32"/>
      <c r="E113" s="33"/>
    </row>
    <row r="114" spans="1:5" x14ac:dyDescent="0.3">
      <c r="A114" s="30"/>
      <c r="B114" s="31"/>
      <c r="C114" s="32"/>
      <c r="D114" s="32"/>
      <c r="E114" s="33"/>
    </row>
  </sheetData>
  <pageMargins left="0.511811024" right="0.511811024" top="0.78740157499999996" bottom="0.78740157499999996" header="0.31496062000000002" footer="0.31496062000000002"/>
  <pageSetup paperSize="9" scale="81" fitToHeight="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tabSelected="1" topLeftCell="A91" workbookViewId="0">
      <selection activeCell="C108" sqref="C108"/>
    </sheetView>
  </sheetViews>
  <sheetFormatPr defaultRowHeight="14.4" x14ac:dyDescent="0.3"/>
  <cols>
    <col min="1" max="1" width="10.6640625" style="2" bestFit="1" customWidth="1"/>
    <col min="2" max="2" width="11" style="1" customWidth="1"/>
    <col min="3" max="3" width="47.6640625" style="2" customWidth="1"/>
    <col min="4" max="4" width="38.44140625" style="2" customWidth="1"/>
    <col min="5" max="5" width="11.33203125" style="4" customWidth="1"/>
    <col min="6" max="6" width="11" style="4" customWidth="1"/>
    <col min="7" max="16384" width="8.88671875" style="2"/>
  </cols>
  <sheetData>
    <row r="1" spans="1:6" x14ac:dyDescent="0.3">
      <c r="B1" s="66"/>
      <c r="C1" s="163" t="s">
        <v>229</v>
      </c>
      <c r="D1" s="163"/>
    </row>
    <row r="2" spans="1:6" x14ac:dyDescent="0.3">
      <c r="B2" s="66"/>
      <c r="C2" s="164" t="s">
        <v>237</v>
      </c>
      <c r="D2" s="164"/>
    </row>
    <row r="3" spans="1:6" x14ac:dyDescent="0.3">
      <c r="B3" s="66"/>
      <c r="C3" s="165" t="s">
        <v>230</v>
      </c>
      <c r="D3" s="165"/>
    </row>
    <row r="4" spans="1:6" ht="26.4" x14ac:dyDescent="0.3">
      <c r="A4" s="67" t="s">
        <v>231</v>
      </c>
      <c r="B4" s="68" t="s">
        <v>232</v>
      </c>
      <c r="C4" s="69" t="s">
        <v>233</v>
      </c>
      <c r="D4" s="70" t="s">
        <v>234</v>
      </c>
      <c r="E4" s="71" t="s">
        <v>235</v>
      </c>
      <c r="F4" s="71" t="s">
        <v>236</v>
      </c>
    </row>
    <row r="5" spans="1:6" x14ac:dyDescent="0.3">
      <c r="A5" s="72">
        <v>44348</v>
      </c>
      <c r="B5" s="73">
        <v>16374</v>
      </c>
      <c r="C5" s="37" t="s">
        <v>0</v>
      </c>
      <c r="D5" s="37" t="s">
        <v>240</v>
      </c>
      <c r="E5" s="38">
        <v>108.41</v>
      </c>
      <c r="F5" s="38">
        <v>108.41</v>
      </c>
    </row>
    <row r="6" spans="1:6" x14ac:dyDescent="0.3">
      <c r="A6" s="72">
        <v>44348</v>
      </c>
      <c r="B6" s="73">
        <v>5749</v>
      </c>
      <c r="C6" s="37" t="s">
        <v>218</v>
      </c>
      <c r="D6" s="37" t="s">
        <v>240</v>
      </c>
      <c r="E6" s="38">
        <v>57.88</v>
      </c>
      <c r="F6" s="38">
        <v>57.88</v>
      </c>
    </row>
    <row r="7" spans="1:6" x14ac:dyDescent="0.3">
      <c r="A7" s="72">
        <v>44348</v>
      </c>
      <c r="B7" s="73">
        <v>4778</v>
      </c>
      <c r="C7" s="37" t="s">
        <v>222</v>
      </c>
      <c r="D7" s="37" t="s">
        <v>174</v>
      </c>
      <c r="E7" s="38">
        <v>10.5</v>
      </c>
      <c r="F7" s="38">
        <v>10.5</v>
      </c>
    </row>
    <row r="8" spans="1:6" x14ac:dyDescent="0.3">
      <c r="A8" s="72">
        <v>44348</v>
      </c>
      <c r="B8" s="73">
        <v>8855</v>
      </c>
      <c r="C8" s="37" t="s">
        <v>222</v>
      </c>
      <c r="D8" s="37" t="s">
        <v>241</v>
      </c>
      <c r="E8" s="38">
        <v>113.6</v>
      </c>
      <c r="F8" s="38">
        <v>113.6</v>
      </c>
    </row>
    <row r="9" spans="1:6" x14ac:dyDescent="0.3">
      <c r="A9" s="72">
        <v>44348</v>
      </c>
      <c r="B9" s="73">
        <v>213</v>
      </c>
      <c r="C9" s="37" t="s">
        <v>223</v>
      </c>
      <c r="D9" s="37" t="s">
        <v>243</v>
      </c>
      <c r="E9" s="38">
        <v>236.36</v>
      </c>
      <c r="F9" s="38">
        <v>236.36</v>
      </c>
    </row>
    <row r="10" spans="1:6" x14ac:dyDescent="0.3">
      <c r="A10" s="72">
        <v>44348</v>
      </c>
      <c r="B10" s="73">
        <v>6818</v>
      </c>
      <c r="C10" s="37" t="s">
        <v>210</v>
      </c>
      <c r="D10" s="37" t="s">
        <v>247</v>
      </c>
      <c r="E10" s="38">
        <v>4477.9799999999996</v>
      </c>
      <c r="F10" s="38">
        <v>4477.9799999999996</v>
      </c>
    </row>
    <row r="11" spans="1:6" x14ac:dyDescent="0.3">
      <c r="A11" s="72">
        <v>44349</v>
      </c>
      <c r="B11" s="73">
        <v>241182</v>
      </c>
      <c r="C11" s="37" t="s">
        <v>205</v>
      </c>
      <c r="D11" s="37" t="s">
        <v>242</v>
      </c>
      <c r="E11" s="38">
        <v>137.08000000000001</v>
      </c>
      <c r="F11" s="38">
        <v>137.08000000000001</v>
      </c>
    </row>
    <row r="12" spans="1:6" x14ac:dyDescent="0.3">
      <c r="A12" s="72">
        <v>44349</v>
      </c>
      <c r="B12" s="73">
        <v>241185</v>
      </c>
      <c r="C12" s="37" t="s">
        <v>205</v>
      </c>
      <c r="D12" s="37" t="s">
        <v>242</v>
      </c>
      <c r="E12" s="38">
        <v>159.65</v>
      </c>
      <c r="F12" s="38">
        <v>159.65</v>
      </c>
    </row>
    <row r="13" spans="1:6" x14ac:dyDescent="0.3">
      <c r="A13" s="72">
        <v>44349</v>
      </c>
      <c r="B13" s="73">
        <v>820050</v>
      </c>
      <c r="C13" s="37" t="s">
        <v>205</v>
      </c>
      <c r="D13" s="37" t="s">
        <v>242</v>
      </c>
      <c r="E13" s="38">
        <v>301.27</v>
      </c>
      <c r="F13" s="38">
        <v>301.27</v>
      </c>
    </row>
    <row r="14" spans="1:6" x14ac:dyDescent="0.3">
      <c r="A14" s="72">
        <v>44349</v>
      </c>
      <c r="B14" s="73">
        <v>241184</v>
      </c>
      <c r="C14" s="37" t="s">
        <v>205</v>
      </c>
      <c r="D14" s="37" t="s">
        <v>242</v>
      </c>
      <c r="E14" s="38">
        <v>195.4</v>
      </c>
      <c r="F14" s="38">
        <v>195.4</v>
      </c>
    </row>
    <row r="15" spans="1:6" x14ac:dyDescent="0.3">
      <c r="A15" s="72">
        <v>44349</v>
      </c>
      <c r="B15" s="73">
        <v>241183</v>
      </c>
      <c r="C15" s="37" t="s">
        <v>205</v>
      </c>
      <c r="D15" s="37" t="s">
        <v>242</v>
      </c>
      <c r="E15" s="38">
        <v>661.09</v>
      </c>
      <c r="F15" s="38">
        <v>661.09</v>
      </c>
    </row>
    <row r="16" spans="1:6" x14ac:dyDescent="0.3">
      <c r="A16" s="72">
        <v>44349</v>
      </c>
      <c r="B16" s="73">
        <v>241186</v>
      </c>
      <c r="C16" s="37" t="s">
        <v>205</v>
      </c>
      <c r="D16" s="37" t="s">
        <v>242</v>
      </c>
      <c r="E16" s="38">
        <v>1368.41</v>
      </c>
      <c r="F16" s="38">
        <v>1368.41</v>
      </c>
    </row>
    <row r="17" spans="1:6" x14ac:dyDescent="0.3">
      <c r="A17" s="72">
        <v>44349</v>
      </c>
      <c r="B17" s="73">
        <v>240439</v>
      </c>
      <c r="C17" s="37" t="s">
        <v>205</v>
      </c>
      <c r="D17" s="37" t="s">
        <v>242</v>
      </c>
      <c r="E17" s="38">
        <v>73.2</v>
      </c>
      <c r="F17" s="38">
        <v>73.2</v>
      </c>
    </row>
    <row r="18" spans="1:6" x14ac:dyDescent="0.3">
      <c r="A18" s="72">
        <v>44349</v>
      </c>
      <c r="B18" s="73">
        <v>600506</v>
      </c>
      <c r="C18" s="37" t="s">
        <v>209</v>
      </c>
      <c r="D18" s="41" t="s">
        <v>245</v>
      </c>
      <c r="E18" s="38">
        <v>79</v>
      </c>
      <c r="F18" s="38">
        <v>79</v>
      </c>
    </row>
    <row r="19" spans="1:6" x14ac:dyDescent="0.3">
      <c r="A19" s="72">
        <v>44350</v>
      </c>
      <c r="B19" s="73">
        <v>5856</v>
      </c>
      <c r="C19" s="37" t="s">
        <v>206</v>
      </c>
      <c r="D19" s="41" t="s">
        <v>245</v>
      </c>
      <c r="E19" s="38">
        <v>106.5</v>
      </c>
      <c r="F19" s="38">
        <v>106.5</v>
      </c>
    </row>
    <row r="20" spans="1:6" x14ac:dyDescent="0.3">
      <c r="A20" s="72">
        <v>44351</v>
      </c>
      <c r="B20" s="73">
        <v>10958</v>
      </c>
      <c r="C20" s="37" t="s">
        <v>219</v>
      </c>
      <c r="D20" s="37" t="s">
        <v>240</v>
      </c>
      <c r="E20" s="38">
        <v>27.5</v>
      </c>
      <c r="F20" s="38">
        <v>27.5</v>
      </c>
    </row>
    <row r="21" spans="1:6" x14ac:dyDescent="0.3">
      <c r="A21" s="72">
        <v>44354</v>
      </c>
      <c r="B21" s="73">
        <v>445662</v>
      </c>
      <c r="C21" s="37" t="s">
        <v>224</v>
      </c>
      <c r="D21" s="41" t="s">
        <v>244</v>
      </c>
      <c r="E21" s="38">
        <v>2940.03</v>
      </c>
      <c r="F21" s="38">
        <v>2940.03</v>
      </c>
    </row>
    <row r="22" spans="1:6" x14ac:dyDescent="0.3">
      <c r="A22" s="72">
        <v>44355</v>
      </c>
      <c r="B22" s="73">
        <v>697557</v>
      </c>
      <c r="C22" s="37" t="s">
        <v>203</v>
      </c>
      <c r="D22" s="37" t="s">
        <v>242</v>
      </c>
      <c r="E22" s="38">
        <v>78.19</v>
      </c>
      <c r="F22" s="38">
        <v>78.19</v>
      </c>
    </row>
    <row r="23" spans="1:6" x14ac:dyDescent="0.3">
      <c r="A23" s="72">
        <v>44355</v>
      </c>
      <c r="B23" s="73">
        <v>1732</v>
      </c>
      <c r="C23" s="37" t="s">
        <v>201</v>
      </c>
      <c r="D23" s="37" t="s">
        <v>241</v>
      </c>
      <c r="E23" s="38">
        <v>460</v>
      </c>
      <c r="F23" s="38">
        <v>460</v>
      </c>
    </row>
    <row r="24" spans="1:6" x14ac:dyDescent="0.3">
      <c r="A24" s="72">
        <v>44356</v>
      </c>
      <c r="B24" s="73">
        <v>29036</v>
      </c>
      <c r="C24" s="37" t="s">
        <v>220</v>
      </c>
      <c r="D24" s="37" t="s">
        <v>240</v>
      </c>
      <c r="E24" s="38">
        <v>799.19</v>
      </c>
      <c r="F24" s="38">
        <v>799.19</v>
      </c>
    </row>
    <row r="25" spans="1:6" x14ac:dyDescent="0.3">
      <c r="A25" s="72">
        <v>44356</v>
      </c>
      <c r="B25" s="73">
        <v>199417</v>
      </c>
      <c r="C25" s="37" t="s">
        <v>221</v>
      </c>
      <c r="D25" s="37" t="s">
        <v>240</v>
      </c>
      <c r="E25" s="38">
        <v>67</v>
      </c>
      <c r="F25" s="38">
        <v>67</v>
      </c>
    </row>
    <row r="26" spans="1:6" x14ac:dyDescent="0.3">
      <c r="A26" s="72">
        <v>44356</v>
      </c>
      <c r="B26" s="73">
        <v>44460</v>
      </c>
      <c r="C26" s="37" t="s">
        <v>1</v>
      </c>
      <c r="D26" s="41" t="s">
        <v>250</v>
      </c>
      <c r="E26" s="38">
        <v>189.95</v>
      </c>
      <c r="F26" s="38">
        <v>189.95</v>
      </c>
    </row>
    <row r="27" spans="1:6" x14ac:dyDescent="0.3">
      <c r="A27" s="72">
        <v>44356</v>
      </c>
      <c r="B27" s="73">
        <v>729566</v>
      </c>
      <c r="C27" s="37" t="s">
        <v>215</v>
      </c>
      <c r="D27" s="37" t="s">
        <v>242</v>
      </c>
      <c r="E27" s="38">
        <v>50.1</v>
      </c>
      <c r="F27" s="38">
        <v>50.1</v>
      </c>
    </row>
    <row r="28" spans="1:6" x14ac:dyDescent="0.3">
      <c r="A28" s="72">
        <v>44356</v>
      </c>
      <c r="B28" s="73">
        <v>369564</v>
      </c>
      <c r="C28" s="37" t="s">
        <v>215</v>
      </c>
      <c r="D28" s="37" t="s">
        <v>242</v>
      </c>
      <c r="E28" s="38">
        <v>319.48</v>
      </c>
      <c r="F28" s="38">
        <v>319.48</v>
      </c>
    </row>
    <row r="29" spans="1:6" x14ac:dyDescent="0.3">
      <c r="A29" s="72">
        <v>44356</v>
      </c>
      <c r="B29" s="73">
        <v>69400</v>
      </c>
      <c r="C29" s="37" t="s">
        <v>217</v>
      </c>
      <c r="D29" s="37" t="s">
        <v>246</v>
      </c>
      <c r="E29" s="38">
        <v>369.6</v>
      </c>
      <c r="F29" s="38">
        <v>369.6</v>
      </c>
    </row>
    <row r="30" spans="1:6" x14ac:dyDescent="0.3">
      <c r="A30" s="72">
        <v>44357</v>
      </c>
      <c r="B30" s="73">
        <v>71681</v>
      </c>
      <c r="C30" s="37" t="s">
        <v>227</v>
      </c>
      <c r="D30" s="41" t="s">
        <v>244</v>
      </c>
      <c r="E30" s="38">
        <v>51</v>
      </c>
      <c r="F30" s="38">
        <v>51</v>
      </c>
    </row>
    <row r="31" spans="1:6" x14ac:dyDescent="0.3">
      <c r="A31" s="72">
        <v>44357</v>
      </c>
      <c r="B31" s="73">
        <v>4034</v>
      </c>
      <c r="C31" s="37" t="s">
        <v>202</v>
      </c>
      <c r="D31" s="41" t="s">
        <v>244</v>
      </c>
      <c r="E31" s="38">
        <v>2680.65</v>
      </c>
      <c r="F31" s="38">
        <v>2680.65</v>
      </c>
    </row>
    <row r="32" spans="1:6" x14ac:dyDescent="0.3">
      <c r="A32" s="72">
        <v>44357</v>
      </c>
      <c r="B32" s="73">
        <v>21754</v>
      </c>
      <c r="C32" s="37" t="s">
        <v>213</v>
      </c>
      <c r="D32" s="41" t="s">
        <v>245</v>
      </c>
      <c r="E32" s="38">
        <v>139.22999999999999</v>
      </c>
      <c r="F32" s="38">
        <v>139.22999999999999</v>
      </c>
    </row>
    <row r="33" spans="1:6" x14ac:dyDescent="0.3">
      <c r="A33" s="72">
        <v>44358</v>
      </c>
      <c r="B33" s="73">
        <v>541059</v>
      </c>
      <c r="C33" s="37" t="s">
        <v>214</v>
      </c>
      <c r="D33" s="37" t="s">
        <v>242</v>
      </c>
      <c r="E33" s="38">
        <v>140.63999999999999</v>
      </c>
      <c r="F33" s="38">
        <v>140.63999999999999</v>
      </c>
    </row>
    <row r="34" spans="1:6" x14ac:dyDescent="0.3">
      <c r="A34" s="72">
        <v>44361</v>
      </c>
      <c r="B34" s="73">
        <v>11194</v>
      </c>
      <c r="C34" s="37" t="s">
        <v>207</v>
      </c>
      <c r="D34" s="37" t="s">
        <v>242</v>
      </c>
      <c r="E34" s="38">
        <v>270</v>
      </c>
      <c r="F34" s="38">
        <v>270</v>
      </c>
    </row>
    <row r="35" spans="1:6" x14ac:dyDescent="0.3">
      <c r="A35" s="72">
        <v>44361</v>
      </c>
      <c r="B35" s="73">
        <v>1030155</v>
      </c>
      <c r="C35" s="37" t="s">
        <v>211</v>
      </c>
      <c r="D35" s="37" t="s">
        <v>246</v>
      </c>
      <c r="E35" s="38">
        <v>351.7</v>
      </c>
      <c r="F35" s="38">
        <v>351.7</v>
      </c>
    </row>
    <row r="36" spans="1:6" x14ac:dyDescent="0.3">
      <c r="A36" s="72">
        <v>44361</v>
      </c>
      <c r="B36" s="73">
        <v>1956889</v>
      </c>
      <c r="C36" s="37" t="s">
        <v>208</v>
      </c>
      <c r="D36" s="37" t="s">
        <v>246</v>
      </c>
      <c r="E36" s="38">
        <v>148.52000000000001</v>
      </c>
      <c r="F36" s="38">
        <v>148.52000000000001</v>
      </c>
    </row>
    <row r="37" spans="1:6" x14ac:dyDescent="0.3">
      <c r="A37" s="72">
        <v>44361</v>
      </c>
      <c r="B37" s="73">
        <v>595672</v>
      </c>
      <c r="C37" s="37" t="s">
        <v>212</v>
      </c>
      <c r="D37" s="37" t="s">
        <v>246</v>
      </c>
      <c r="E37" s="38">
        <v>162.22999999999999</v>
      </c>
      <c r="F37" s="38">
        <v>162.22999999999999</v>
      </c>
    </row>
    <row r="38" spans="1:6" x14ac:dyDescent="0.3">
      <c r="A38" s="72">
        <v>44331</v>
      </c>
      <c r="B38" s="73">
        <v>391628</v>
      </c>
      <c r="C38" s="37" t="s">
        <v>203</v>
      </c>
      <c r="D38" s="37" t="s">
        <v>242</v>
      </c>
      <c r="E38" s="38">
        <v>150</v>
      </c>
      <c r="F38" s="38">
        <v>150</v>
      </c>
    </row>
    <row r="39" spans="1:6" x14ac:dyDescent="0.3">
      <c r="A39" s="72">
        <v>44363</v>
      </c>
      <c r="B39" s="73">
        <v>27653</v>
      </c>
      <c r="C39" s="37" t="s">
        <v>225</v>
      </c>
      <c r="D39" s="37" t="s">
        <v>243</v>
      </c>
      <c r="E39" s="38">
        <v>531.52</v>
      </c>
      <c r="F39" s="38">
        <v>531.52</v>
      </c>
    </row>
    <row r="40" spans="1:6" x14ac:dyDescent="0.3">
      <c r="A40" s="72">
        <v>44364</v>
      </c>
      <c r="B40" s="73">
        <v>774047</v>
      </c>
      <c r="C40" s="37" t="s">
        <v>203</v>
      </c>
      <c r="D40" s="37" t="s">
        <v>242</v>
      </c>
      <c r="E40" s="38">
        <v>110.16</v>
      </c>
      <c r="F40" s="38">
        <v>110.16</v>
      </c>
    </row>
    <row r="41" spans="1:6" x14ac:dyDescent="0.3">
      <c r="A41" s="72">
        <v>44364</v>
      </c>
      <c r="B41" s="73">
        <v>10272</v>
      </c>
      <c r="C41" s="37" t="s">
        <v>239</v>
      </c>
      <c r="D41" s="37" t="s">
        <v>248</v>
      </c>
      <c r="E41" s="38">
        <v>374</v>
      </c>
      <c r="F41" s="38">
        <v>374</v>
      </c>
    </row>
    <row r="42" spans="1:6" x14ac:dyDescent="0.3">
      <c r="A42" s="72">
        <v>44372</v>
      </c>
      <c r="B42" s="73">
        <v>115136</v>
      </c>
      <c r="C42" s="37" t="s">
        <v>226</v>
      </c>
      <c r="D42" s="41" t="s">
        <v>250</v>
      </c>
      <c r="E42" s="38">
        <v>998.76</v>
      </c>
      <c r="F42" s="38">
        <v>998.76</v>
      </c>
    </row>
    <row r="43" spans="1:6" x14ac:dyDescent="0.3">
      <c r="A43" s="72">
        <v>44375</v>
      </c>
      <c r="B43" s="73"/>
      <c r="C43" s="37" t="s">
        <v>3</v>
      </c>
      <c r="D43" s="37" t="s">
        <v>246</v>
      </c>
      <c r="E43" s="38">
        <v>6289.87</v>
      </c>
      <c r="F43" s="38">
        <v>6289.87</v>
      </c>
    </row>
    <row r="44" spans="1:6" x14ac:dyDescent="0.3">
      <c r="A44" s="72">
        <v>44375</v>
      </c>
      <c r="B44" s="73">
        <v>11319</v>
      </c>
      <c r="C44" s="37" t="s">
        <v>207</v>
      </c>
      <c r="D44" s="37" t="s">
        <v>242</v>
      </c>
      <c r="E44" s="38">
        <v>380</v>
      </c>
      <c r="F44" s="38">
        <v>380</v>
      </c>
    </row>
    <row r="45" spans="1:6" x14ac:dyDescent="0.3">
      <c r="A45" s="72">
        <v>44376</v>
      </c>
      <c r="B45" s="73">
        <v>609</v>
      </c>
      <c r="C45" s="37" t="s">
        <v>228</v>
      </c>
      <c r="D45" s="41" t="s">
        <v>250</v>
      </c>
      <c r="E45" s="38">
        <v>707.71</v>
      </c>
      <c r="F45" s="38">
        <v>707.71</v>
      </c>
    </row>
    <row r="46" spans="1:6" x14ac:dyDescent="0.3">
      <c r="A46" s="72">
        <v>44376</v>
      </c>
      <c r="B46" s="73">
        <v>178</v>
      </c>
      <c r="C46" s="37" t="s">
        <v>200</v>
      </c>
      <c r="D46" s="41" t="s">
        <v>244</v>
      </c>
      <c r="E46" s="38">
        <v>619.6</v>
      </c>
      <c r="F46" s="38">
        <v>619.6</v>
      </c>
    </row>
    <row r="47" spans="1:6" x14ac:dyDescent="0.3">
      <c r="A47" s="72">
        <v>44376</v>
      </c>
      <c r="B47" s="73">
        <v>179</v>
      </c>
      <c r="C47" s="37" t="s">
        <v>200</v>
      </c>
      <c r="D47" s="41" t="s">
        <v>244</v>
      </c>
      <c r="E47" s="38">
        <v>2324.0700000000002</v>
      </c>
      <c r="F47" s="38">
        <v>2324.0700000000002</v>
      </c>
    </row>
    <row r="48" spans="1:6" s="92" customFormat="1" x14ac:dyDescent="0.3">
      <c r="A48" s="87">
        <v>44377</v>
      </c>
      <c r="B48" s="88">
        <v>672</v>
      </c>
      <c r="C48" s="89" t="s">
        <v>204</v>
      </c>
      <c r="D48" s="90" t="s">
        <v>245</v>
      </c>
      <c r="E48" s="91">
        <v>731</v>
      </c>
      <c r="F48" s="91">
        <v>731</v>
      </c>
    </row>
    <row r="49" spans="1:6" x14ac:dyDescent="0.3">
      <c r="A49" s="72">
        <v>44377</v>
      </c>
      <c r="B49" s="73">
        <v>80768</v>
      </c>
      <c r="C49" s="37" t="s">
        <v>216</v>
      </c>
      <c r="D49" s="37" t="s">
        <v>246</v>
      </c>
      <c r="E49" s="38">
        <v>6733.84</v>
      </c>
      <c r="F49" s="38">
        <v>6733.84</v>
      </c>
    </row>
    <row r="50" spans="1:6" x14ac:dyDescent="0.3">
      <c r="A50" s="72">
        <v>44362</v>
      </c>
      <c r="B50" s="73">
        <v>832</v>
      </c>
      <c r="C50" s="37" t="s">
        <v>19</v>
      </c>
      <c r="D50" s="37" t="s">
        <v>249</v>
      </c>
      <c r="E50" s="38">
        <v>1450</v>
      </c>
      <c r="F50" s="38">
        <v>1450</v>
      </c>
    </row>
    <row r="51" spans="1:6" x14ac:dyDescent="0.3">
      <c r="A51" s="72">
        <v>44377</v>
      </c>
      <c r="B51" s="73"/>
      <c r="C51" s="41" t="s">
        <v>22</v>
      </c>
      <c r="D51" s="37" t="s">
        <v>249</v>
      </c>
      <c r="E51" s="28">
        <v>2500</v>
      </c>
      <c r="F51" s="28">
        <v>2500</v>
      </c>
    </row>
    <row r="52" spans="1:6" x14ac:dyDescent="0.3">
      <c r="A52" s="72">
        <v>44377</v>
      </c>
      <c r="B52" s="73"/>
      <c r="C52" s="27" t="s">
        <v>13</v>
      </c>
      <c r="D52" s="37" t="s">
        <v>246</v>
      </c>
      <c r="E52" s="28">
        <v>2113.29</v>
      </c>
      <c r="F52" s="28">
        <v>2113.29</v>
      </c>
    </row>
    <row r="53" spans="1:6" x14ac:dyDescent="0.3">
      <c r="A53" s="72">
        <v>44377</v>
      </c>
      <c r="B53" s="73"/>
      <c r="C53" s="27" t="s">
        <v>4</v>
      </c>
      <c r="D53" s="37" t="s">
        <v>246</v>
      </c>
      <c r="E53" s="28">
        <v>2617.5500000000002</v>
      </c>
      <c r="F53" s="28">
        <v>2617.5500000000002</v>
      </c>
    </row>
    <row r="54" spans="1:6" x14ac:dyDescent="0.3">
      <c r="A54" s="72">
        <v>44377</v>
      </c>
      <c r="B54" s="73"/>
      <c r="C54" s="27" t="s">
        <v>25</v>
      </c>
      <c r="D54" s="37" t="s">
        <v>246</v>
      </c>
      <c r="E54" s="28">
        <v>3405.82</v>
      </c>
      <c r="F54" s="28">
        <v>3405.82</v>
      </c>
    </row>
    <row r="55" spans="1:6" x14ac:dyDescent="0.3">
      <c r="A55" s="72">
        <v>44377</v>
      </c>
      <c r="B55" s="73"/>
      <c r="C55" s="27" t="s">
        <v>12</v>
      </c>
      <c r="D55" s="37" t="s">
        <v>246</v>
      </c>
      <c r="E55" s="28">
        <v>1725.71</v>
      </c>
      <c r="F55" s="28">
        <v>1725.71</v>
      </c>
    </row>
    <row r="56" spans="1:6" x14ac:dyDescent="0.3">
      <c r="A56" s="72">
        <v>44377</v>
      </c>
      <c r="B56" s="73"/>
      <c r="C56" s="27" t="s">
        <v>24</v>
      </c>
      <c r="D56" s="37" t="s">
        <v>246</v>
      </c>
      <c r="E56" s="28">
        <v>2294.56</v>
      </c>
      <c r="F56" s="28">
        <v>2294.56</v>
      </c>
    </row>
    <row r="57" spans="1:6" x14ac:dyDescent="0.3">
      <c r="A57" s="72">
        <v>44377</v>
      </c>
      <c r="B57" s="73"/>
      <c r="C57" s="27" t="s">
        <v>8</v>
      </c>
      <c r="D57" s="37" t="s">
        <v>246</v>
      </c>
      <c r="E57" s="28">
        <v>1617.79</v>
      </c>
      <c r="F57" s="28">
        <v>1617.79</v>
      </c>
    </row>
    <row r="58" spans="1:6" x14ac:dyDescent="0.3">
      <c r="A58" s="72">
        <v>44377</v>
      </c>
      <c r="B58" s="73"/>
      <c r="C58" s="27" t="s">
        <v>102</v>
      </c>
      <c r="D58" s="37" t="s">
        <v>246</v>
      </c>
      <c r="E58" s="28">
        <v>3231.57</v>
      </c>
      <c r="F58" s="28">
        <v>3231.57</v>
      </c>
    </row>
    <row r="59" spans="1:6" x14ac:dyDescent="0.3">
      <c r="A59" s="72">
        <v>44377</v>
      </c>
      <c r="B59" s="73"/>
      <c r="C59" s="27" t="s">
        <v>26</v>
      </c>
      <c r="D59" s="37" t="s">
        <v>246</v>
      </c>
      <c r="E59" s="28">
        <v>3809.4</v>
      </c>
      <c r="F59" s="28">
        <v>3809.4</v>
      </c>
    </row>
    <row r="60" spans="1:6" x14ac:dyDescent="0.3">
      <c r="A60" s="72">
        <v>44377</v>
      </c>
      <c r="B60" s="73"/>
      <c r="C60" s="27" t="s">
        <v>115</v>
      </c>
      <c r="D60" s="37" t="s">
        <v>246</v>
      </c>
      <c r="E60" s="28">
        <v>4190.3500000000004</v>
      </c>
      <c r="F60" s="28">
        <v>4190.3500000000004</v>
      </c>
    </row>
    <row r="61" spans="1:6" x14ac:dyDescent="0.3">
      <c r="A61" s="72">
        <v>44377</v>
      </c>
      <c r="B61" s="73"/>
      <c r="C61" s="27" t="s">
        <v>103</v>
      </c>
      <c r="D61" s="37" t="s">
        <v>246</v>
      </c>
      <c r="E61" s="28">
        <v>2891.81</v>
      </c>
      <c r="F61" s="28">
        <v>2891.81</v>
      </c>
    </row>
    <row r="62" spans="1:6" x14ac:dyDescent="0.3">
      <c r="A62" s="72">
        <v>44377</v>
      </c>
      <c r="B62" s="73"/>
      <c r="C62" s="27" t="s">
        <v>2</v>
      </c>
      <c r="D62" s="37" t="s">
        <v>246</v>
      </c>
      <c r="E62" s="28">
        <v>1196.97</v>
      </c>
      <c r="F62" s="28">
        <v>1196.97</v>
      </c>
    </row>
    <row r="63" spans="1:6" x14ac:dyDescent="0.3">
      <c r="A63" s="72">
        <v>44377</v>
      </c>
      <c r="B63" s="73"/>
      <c r="C63" s="27" t="s">
        <v>27</v>
      </c>
      <c r="D63" s="37" t="s">
        <v>246</v>
      </c>
      <c r="E63" s="28">
        <v>1914.33</v>
      </c>
      <c r="F63" s="28">
        <v>1914.33</v>
      </c>
    </row>
    <row r="64" spans="1:6" x14ac:dyDescent="0.3">
      <c r="A64" s="72">
        <v>44377</v>
      </c>
      <c r="B64" s="73"/>
      <c r="C64" s="27" t="s">
        <v>9</v>
      </c>
      <c r="D64" s="37" t="s">
        <v>246</v>
      </c>
      <c r="E64" s="28">
        <v>1649.6</v>
      </c>
      <c r="F64" s="28">
        <v>1649.6</v>
      </c>
    </row>
    <row r="65" spans="1:6" x14ac:dyDescent="0.3">
      <c r="A65" s="72">
        <v>44377</v>
      </c>
      <c r="B65" s="73"/>
      <c r="C65" s="27" t="s">
        <v>14</v>
      </c>
      <c r="D65" s="37" t="s">
        <v>246</v>
      </c>
      <c r="E65" s="28">
        <v>2395.66</v>
      </c>
      <c r="F65" s="28">
        <v>2395.66</v>
      </c>
    </row>
    <row r="66" spans="1:6" x14ac:dyDescent="0.3">
      <c r="A66" s="72">
        <v>44377</v>
      </c>
      <c r="B66" s="73"/>
      <c r="C66" s="27" t="s">
        <v>104</v>
      </c>
      <c r="D66" s="37" t="s">
        <v>246</v>
      </c>
      <c r="E66" s="28">
        <v>1855.36</v>
      </c>
      <c r="F66" s="28">
        <v>1855.36</v>
      </c>
    </row>
    <row r="67" spans="1:6" x14ac:dyDescent="0.3">
      <c r="A67" s="72">
        <v>44377</v>
      </c>
      <c r="B67" s="73"/>
      <c r="C67" s="27" t="s">
        <v>10</v>
      </c>
      <c r="D67" s="37" t="s">
        <v>246</v>
      </c>
      <c r="E67" s="28">
        <v>2513.29</v>
      </c>
      <c r="F67" s="28">
        <v>2513.29</v>
      </c>
    </row>
    <row r="68" spans="1:6" x14ac:dyDescent="0.3">
      <c r="A68" s="72">
        <v>44377</v>
      </c>
      <c r="B68" s="73"/>
      <c r="C68" s="27" t="s">
        <v>6</v>
      </c>
      <c r="D68" s="37" t="s">
        <v>246</v>
      </c>
      <c r="E68" s="28">
        <v>1855.7</v>
      </c>
      <c r="F68" s="28">
        <v>1855.7</v>
      </c>
    </row>
    <row r="69" spans="1:6" x14ac:dyDescent="0.3">
      <c r="A69" s="72">
        <v>44377</v>
      </c>
      <c r="B69" s="73"/>
      <c r="C69" s="27" t="s">
        <v>15</v>
      </c>
      <c r="D69" s="37" t="s">
        <v>246</v>
      </c>
      <c r="E69" s="28">
        <v>3034.73</v>
      </c>
      <c r="F69" s="28">
        <v>3034.73</v>
      </c>
    </row>
    <row r="70" spans="1:6" x14ac:dyDescent="0.3">
      <c r="A70" s="72">
        <v>44377</v>
      </c>
      <c r="B70" s="73"/>
      <c r="C70" s="27" t="s">
        <v>11</v>
      </c>
      <c r="D70" s="37" t="s">
        <v>246</v>
      </c>
      <c r="E70" s="28">
        <v>5690.17</v>
      </c>
      <c r="F70" s="28">
        <v>5690.17</v>
      </c>
    </row>
    <row r="71" spans="1:6" x14ac:dyDescent="0.3">
      <c r="A71" s="72">
        <v>44377</v>
      </c>
      <c r="B71" s="73"/>
      <c r="C71" s="27" t="s">
        <v>28</v>
      </c>
      <c r="D71" s="37" t="s">
        <v>246</v>
      </c>
      <c r="E71" s="28">
        <v>2260.5700000000002</v>
      </c>
      <c r="F71" s="28">
        <v>2260.5700000000002</v>
      </c>
    </row>
    <row r="72" spans="1:6" x14ac:dyDescent="0.3">
      <c r="A72" s="72">
        <v>44377</v>
      </c>
      <c r="B72" s="73"/>
      <c r="C72" s="27" t="s">
        <v>105</v>
      </c>
      <c r="D72" s="37" t="s">
        <v>246</v>
      </c>
      <c r="E72" s="28">
        <v>2055.5700000000002</v>
      </c>
      <c r="F72" s="28">
        <v>2055.5700000000002</v>
      </c>
    </row>
    <row r="73" spans="1:6" x14ac:dyDescent="0.3">
      <c r="A73" s="72">
        <v>44377</v>
      </c>
      <c r="B73" s="73"/>
      <c r="C73" s="27" t="s">
        <v>16</v>
      </c>
      <c r="D73" s="37" t="s">
        <v>246</v>
      </c>
      <c r="E73" s="28">
        <v>2169</v>
      </c>
      <c r="F73" s="28">
        <v>2169</v>
      </c>
    </row>
    <row r="74" spans="1:6" x14ac:dyDescent="0.3">
      <c r="A74" s="72">
        <v>44377</v>
      </c>
      <c r="B74" s="73"/>
      <c r="C74" s="27" t="s">
        <v>21</v>
      </c>
      <c r="D74" s="37" t="s">
        <v>246</v>
      </c>
      <c r="E74" s="28">
        <v>3339.14</v>
      </c>
      <c r="F74" s="28">
        <v>3339.14</v>
      </c>
    </row>
    <row r="75" spans="1:6" x14ac:dyDescent="0.3">
      <c r="A75" s="72">
        <v>44377</v>
      </c>
      <c r="B75" s="73"/>
      <c r="C75" s="27" t="s">
        <v>23</v>
      </c>
      <c r="D75" s="37" t="s">
        <v>246</v>
      </c>
      <c r="E75" s="28">
        <v>4317.93</v>
      </c>
      <c r="F75" s="28">
        <v>4317.93</v>
      </c>
    </row>
    <row r="76" spans="1:6" x14ac:dyDescent="0.3">
      <c r="A76" s="72">
        <v>44377</v>
      </c>
      <c r="B76" s="73"/>
      <c r="C76" s="27" t="s">
        <v>106</v>
      </c>
      <c r="D76" s="37" t="s">
        <v>246</v>
      </c>
      <c r="E76" s="28">
        <v>2311.4499999999998</v>
      </c>
      <c r="F76" s="28">
        <v>2311.4499999999998</v>
      </c>
    </row>
    <row r="77" spans="1:6" x14ac:dyDescent="0.3">
      <c r="A77" s="72">
        <v>44377</v>
      </c>
      <c r="B77" s="73"/>
      <c r="C77" s="27" t="s">
        <v>20</v>
      </c>
      <c r="D77" s="37" t="s">
        <v>246</v>
      </c>
      <c r="E77" s="28">
        <v>1269.27</v>
      </c>
      <c r="F77" s="28">
        <v>1269.27</v>
      </c>
    </row>
    <row r="78" spans="1:6" x14ac:dyDescent="0.3">
      <c r="A78" s="72">
        <v>44377</v>
      </c>
      <c r="B78" s="73"/>
      <c r="C78" s="41" t="s">
        <v>7</v>
      </c>
      <c r="D78" s="37" t="s">
        <v>246</v>
      </c>
      <c r="E78" s="28">
        <v>2132.7600000000002</v>
      </c>
      <c r="F78" s="28">
        <v>2132.7600000000002</v>
      </c>
    </row>
    <row r="79" spans="1:6" x14ac:dyDescent="0.3">
      <c r="A79" s="72">
        <v>44377</v>
      </c>
      <c r="B79" s="73"/>
      <c r="C79" s="41" t="s">
        <v>17</v>
      </c>
      <c r="D79" s="37" t="s">
        <v>246</v>
      </c>
      <c r="E79" s="28">
        <v>1363.73</v>
      </c>
      <c r="F79" s="28">
        <v>1363.73</v>
      </c>
    </row>
    <row r="80" spans="1:6" x14ac:dyDescent="0.3">
      <c r="A80" s="72">
        <v>44377</v>
      </c>
      <c r="B80" s="73"/>
      <c r="C80" s="41" t="s">
        <v>5</v>
      </c>
      <c r="D80" s="37" t="s">
        <v>246</v>
      </c>
      <c r="E80" s="28">
        <v>1837.51</v>
      </c>
      <c r="F80" s="28">
        <v>1837.51</v>
      </c>
    </row>
    <row r="81" spans="1:6" x14ac:dyDescent="0.3">
      <c r="A81" s="72">
        <v>44377</v>
      </c>
      <c r="B81" s="73"/>
      <c r="C81" s="41" t="s">
        <v>29</v>
      </c>
      <c r="D81" s="37" t="s">
        <v>246</v>
      </c>
      <c r="E81" s="28">
        <v>1665.68</v>
      </c>
      <c r="F81" s="28">
        <v>1665.68</v>
      </c>
    </row>
    <row r="82" spans="1:6" x14ac:dyDescent="0.3">
      <c r="A82" s="72">
        <v>44377</v>
      </c>
      <c r="B82" s="73"/>
      <c r="C82" s="41" t="s">
        <v>18</v>
      </c>
      <c r="D82" s="37" t="s">
        <v>246</v>
      </c>
      <c r="E82" s="28">
        <v>2001.12</v>
      </c>
      <c r="F82" s="28">
        <v>2001.12</v>
      </c>
    </row>
    <row r="83" spans="1:6" x14ac:dyDescent="0.3">
      <c r="A83" s="72">
        <v>44377</v>
      </c>
      <c r="B83" s="73"/>
      <c r="C83" s="41" t="s">
        <v>30</v>
      </c>
      <c r="D83" s="37" t="s">
        <v>246</v>
      </c>
      <c r="E83" s="28">
        <v>2101.73</v>
      </c>
      <c r="F83" s="28">
        <v>2101.73</v>
      </c>
    </row>
    <row r="84" spans="1:6" x14ac:dyDescent="0.3">
      <c r="A84" s="72">
        <v>44377</v>
      </c>
      <c r="B84" s="73"/>
      <c r="C84" s="41" t="s">
        <v>107</v>
      </c>
      <c r="D84" s="37" t="s">
        <v>246</v>
      </c>
      <c r="E84" s="28">
        <v>1961.61</v>
      </c>
      <c r="F84" s="28">
        <v>1961.61</v>
      </c>
    </row>
    <row r="85" spans="1:6" x14ac:dyDescent="0.3">
      <c r="A85" s="72"/>
      <c r="B85" s="73"/>
      <c r="C85" s="37"/>
      <c r="D85" s="37"/>
      <c r="E85" s="38">
        <f>SUM(E5:E84)</f>
        <v>122022.59999999999</v>
      </c>
      <c r="F85" s="38">
        <f>SUM(F5:F84)</f>
        <v>122022.59999999999</v>
      </c>
    </row>
    <row r="86" spans="1:6" x14ac:dyDescent="0.3">
      <c r="A86" s="74" t="s">
        <v>251</v>
      </c>
      <c r="B86" s="75"/>
      <c r="C86" s="49"/>
      <c r="D86" s="76">
        <f>COUNT(A5:A84)</f>
        <v>80</v>
      </c>
    </row>
    <row r="87" spans="1:6" x14ac:dyDescent="0.3">
      <c r="A87" s="77" t="s">
        <v>252</v>
      </c>
      <c r="B87" s="75"/>
      <c r="C87" s="49"/>
      <c r="D87" s="78">
        <f>E85</f>
        <v>122022.59999999999</v>
      </c>
    </row>
    <row r="88" spans="1:6" x14ac:dyDescent="0.3">
      <c r="A88" s="77" t="s">
        <v>253</v>
      </c>
      <c r="B88" s="75"/>
      <c r="C88" s="49"/>
      <c r="D88" s="78">
        <f>F85</f>
        <v>122022.59999999999</v>
      </c>
    </row>
    <row r="89" spans="1:6" x14ac:dyDescent="0.3">
      <c r="A89" s="49"/>
      <c r="B89" s="75"/>
      <c r="C89" s="49"/>
      <c r="D89" s="49"/>
    </row>
    <row r="90" spans="1:6" x14ac:dyDescent="0.3">
      <c r="A90" s="79" t="s">
        <v>254</v>
      </c>
      <c r="B90" s="80"/>
      <c r="C90" s="81"/>
      <c r="D90" s="82"/>
      <c r="E90" s="2"/>
      <c r="F90" s="2"/>
    </row>
    <row r="91" spans="1:6" x14ac:dyDescent="0.3">
      <c r="A91" s="79" t="s">
        <v>255</v>
      </c>
      <c r="B91" s="80"/>
      <c r="C91" s="81"/>
      <c r="D91" s="82"/>
      <c r="E91" s="2"/>
      <c r="F91" s="2"/>
    </row>
    <row r="92" spans="1:6" x14ac:dyDescent="0.3">
      <c r="A92" s="79" t="s">
        <v>256</v>
      </c>
      <c r="B92" s="80"/>
      <c r="C92" s="81"/>
      <c r="D92" s="82"/>
      <c r="E92" s="2"/>
      <c r="F92" s="2"/>
    </row>
    <row r="93" spans="1:6" x14ac:dyDescent="0.3">
      <c r="A93" s="79"/>
      <c r="B93" s="80"/>
      <c r="C93" s="81"/>
      <c r="D93" s="82"/>
      <c r="E93" s="2"/>
      <c r="F93" s="2"/>
    </row>
    <row r="94" spans="1:6" x14ac:dyDescent="0.3">
      <c r="A94" s="83" t="s">
        <v>116</v>
      </c>
      <c r="B94" s="84"/>
      <c r="C94" s="48"/>
      <c r="D94" s="48"/>
      <c r="E94" s="2"/>
      <c r="F94" s="2"/>
    </row>
    <row r="95" spans="1:6" x14ac:dyDescent="0.3">
      <c r="A95" s="83"/>
      <c r="B95" s="84"/>
      <c r="C95" s="48"/>
      <c r="D95" s="48"/>
      <c r="E95" s="2"/>
      <c r="F95" s="2"/>
    </row>
    <row r="96" spans="1:6" x14ac:dyDescent="0.3">
      <c r="A96" s="83"/>
      <c r="B96" s="84"/>
      <c r="C96" s="48"/>
      <c r="D96" s="48"/>
      <c r="E96" s="2"/>
      <c r="F96" s="2"/>
    </row>
    <row r="97" spans="1:6" x14ac:dyDescent="0.3">
      <c r="A97" s="83"/>
      <c r="B97" s="84"/>
      <c r="C97" s="48"/>
      <c r="D97" s="48"/>
      <c r="E97" s="2"/>
      <c r="F97" s="2"/>
    </row>
    <row r="98" spans="1:6" x14ac:dyDescent="0.3">
      <c r="A98" s="85"/>
      <c r="B98" s="50" t="s">
        <v>109</v>
      </c>
      <c r="C98" s="86"/>
      <c r="D98" s="51" t="s">
        <v>110</v>
      </c>
      <c r="E98" s="2"/>
      <c r="F98" s="2"/>
    </row>
    <row r="99" spans="1:6" x14ac:dyDescent="0.3">
      <c r="A99" s="48"/>
      <c r="B99" s="52" t="s">
        <v>111</v>
      </c>
      <c r="C99" s="86"/>
      <c r="D99" s="53" t="s">
        <v>112</v>
      </c>
      <c r="E99" s="2"/>
      <c r="F99" s="2"/>
    </row>
    <row r="100" spans="1:6" x14ac:dyDescent="0.3">
      <c r="A100" s="3"/>
    </row>
  </sheetData>
  <mergeCells count="3">
    <mergeCell ref="C1:D1"/>
    <mergeCell ref="C2:D2"/>
    <mergeCell ref="C3:D3"/>
  </mergeCells>
  <pageMargins left="0.511811024" right="0.511811024" top="0.78740157499999996" bottom="0.78740157499999996" header="0.31496062000000002" footer="0.31496062000000002"/>
  <pageSetup paperSize="9" scale="71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Anexo 10 Municipal</vt:lpstr>
      <vt:lpstr>Anexo III </vt:lpstr>
      <vt:lpstr>Anexo II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 de nazare</dc:creator>
  <cp:lastModifiedBy>casa de nazare</cp:lastModifiedBy>
  <cp:lastPrinted>2021-07-14T18:39:12Z</cp:lastPrinted>
  <dcterms:created xsi:type="dcterms:W3CDTF">2021-06-29T12:01:35Z</dcterms:created>
  <dcterms:modified xsi:type="dcterms:W3CDTF">2021-07-14T18:49:40Z</dcterms:modified>
</cp:coreProperties>
</file>