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140" windowHeight="7410" activeTab="3"/>
  </bookViews>
  <sheets>
    <sheet name="Anexo 14 Municipal" sheetId="4" r:id="rId1"/>
    <sheet name="Anexo 14 Federal" sheetId="5" r:id="rId2"/>
    <sheet name="Anexo III" sheetId="8" r:id="rId3"/>
    <sheet name="Anexo II " sheetId="7" r:id="rId4"/>
  </sheets>
  <calcPr calcId="145621"/>
</workbook>
</file>

<file path=xl/calcChain.xml><?xml version="1.0" encoding="utf-8"?>
<calcChain xmlns="http://schemas.openxmlformats.org/spreadsheetml/2006/main">
  <c r="C121" i="8" l="1"/>
  <c r="C21" i="8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C83" i="4" l="1"/>
  <c r="D96" i="7"/>
  <c r="F95" i="7"/>
  <c r="D98" i="7" s="1"/>
  <c r="E95" i="7"/>
  <c r="D97" i="7" s="1"/>
  <c r="J87" i="5" l="1"/>
  <c r="E87" i="5"/>
  <c r="C87" i="5"/>
  <c r="G86" i="5"/>
  <c r="I86" i="5" s="1"/>
  <c r="G85" i="5"/>
  <c r="I85" i="5" s="1"/>
  <c r="G84" i="5"/>
  <c r="I84" i="5" s="1"/>
  <c r="G83" i="5"/>
  <c r="I83" i="5" s="1"/>
  <c r="G82" i="5"/>
  <c r="I82" i="5" s="1"/>
  <c r="G81" i="5"/>
  <c r="I81" i="5" s="1"/>
  <c r="A79" i="5"/>
  <c r="I35" i="5"/>
  <c r="I38" i="5" s="1"/>
  <c r="J87" i="4"/>
  <c r="E87" i="4"/>
  <c r="C87" i="4"/>
  <c r="G86" i="4"/>
  <c r="I86" i="4" s="1"/>
  <c r="G85" i="4"/>
  <c r="I85" i="4" s="1"/>
  <c r="G84" i="4"/>
  <c r="I84" i="4" s="1"/>
  <c r="G83" i="4"/>
  <c r="I83" i="4" s="1"/>
  <c r="G82" i="4"/>
  <c r="I82" i="4" s="1"/>
  <c r="G81" i="4"/>
  <c r="A79" i="4"/>
  <c r="I35" i="4"/>
  <c r="I38" i="4" s="1"/>
  <c r="I40" i="4" s="1"/>
  <c r="H97" i="4" s="1"/>
  <c r="G87" i="4" l="1"/>
  <c r="I87" i="5"/>
  <c r="H98" i="5" s="1"/>
  <c r="H99" i="5" s="1"/>
  <c r="H101" i="5" s="1"/>
  <c r="I40" i="5"/>
  <c r="H97" i="5" s="1"/>
  <c r="G87" i="5"/>
  <c r="I81" i="4"/>
  <c r="I87" i="4" s="1"/>
  <c r="H98" i="4" s="1"/>
  <c r="H99" i="4" s="1"/>
  <c r="H101" i="4" s="1"/>
</calcChain>
</file>

<file path=xl/sharedStrings.xml><?xml version="1.0" encoding="utf-8"?>
<sst xmlns="http://schemas.openxmlformats.org/spreadsheetml/2006/main" count="515" uniqueCount="279">
  <si>
    <t>Auris Espaço Psicoterapeutico Ltda ME</t>
  </si>
  <si>
    <t>Alessandro Carlos Costa</t>
  </si>
  <si>
    <t>Donovan Trevillato Silva</t>
  </si>
  <si>
    <t>Simone Alves do Nascimento</t>
  </si>
  <si>
    <t>Luciana ALves Jorge Pereira</t>
  </si>
  <si>
    <t>Lucimauro Francisco do Prado</t>
  </si>
  <si>
    <t>Nair Fatima Durrer da Silva</t>
  </si>
  <si>
    <t>Elaine Pereira de Souza Campos</t>
  </si>
  <si>
    <t>Juliana Alves de Brito</t>
  </si>
  <si>
    <t>Maria Aparecida da Silva</t>
  </si>
  <si>
    <t>Marina de Souza</t>
  </si>
  <si>
    <t>Reginaldo Rodrigues Ferreira</t>
  </si>
  <si>
    <t>Angela Maria Belmiro</t>
  </si>
  <si>
    <t>Crislene Lucia Bernabé da Silva</t>
  </si>
  <si>
    <t>Marcos Romão Dias</t>
  </si>
  <si>
    <t>Maria Neide de Moura Santos</t>
  </si>
  <si>
    <t>Roseli Augusta Marques Muniz</t>
  </si>
  <si>
    <t>Elenilda Americo dos Santos</t>
  </si>
  <si>
    <t>Simone de Paula Souza</t>
  </si>
  <si>
    <t>Daniel Coimbra</t>
  </si>
  <si>
    <t>Luzete da Conceição Nascimento</t>
  </si>
  <si>
    <t>Raquel Ramos da Silva Santos</t>
  </si>
  <si>
    <t>Elcio da Silva Pimenta</t>
  </si>
  <si>
    <t>Fernanda Franquilim Medeiros</t>
  </si>
  <si>
    <t>Denise Tealdi</t>
  </si>
  <si>
    <t>Jovelina Maria da Conceição Timoteo</t>
  </si>
  <si>
    <t>Kleybson Roberto da Silva Lima</t>
  </si>
  <si>
    <t>Maria do Carmo da Silva Fachini</t>
  </si>
  <si>
    <t>Matheus Damasceno Paschoal</t>
  </si>
  <si>
    <t>Miriam Aparecida Ruy</t>
  </si>
  <si>
    <t>Monica Costa de Oliveira</t>
  </si>
  <si>
    <t>Nestor de Souza Francisco</t>
  </si>
  <si>
    <t>Sandra Regina Coelho</t>
  </si>
  <si>
    <t>Telefonica Brasil sa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</si>
  <si>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</si>
  <si>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</si>
  <si>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</si>
  <si>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</si>
  <si>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</si>
  <si>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</si>
  <si>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</si>
  <si>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</si>
  <si>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</si>
  <si>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</si>
  <si>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QUARTO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</si>
  <si>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</si>
  <si>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</si>
  <si>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</si>
  <si>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</si>
  <si>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</si>
  <si>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</si>
  <si>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</si>
  <si>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</si>
  <si>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</si>
  <si>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</si>
  <si>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MARÇO</t>
  </si>
  <si>
    <t>Centerlar Comercio de Utilidades LTDA ref mês 02-2021 nf 39010</t>
  </si>
  <si>
    <t>Rodrigo de Souza ref mês 02-2021 nf 106</t>
  </si>
  <si>
    <t>Telefonica Brasil as ref mês 02-2021 nf 323917</t>
  </si>
  <si>
    <t>Auris Espaço Psicoterapeutico Ltda ME ref mês 02-2021 nf 739</t>
  </si>
  <si>
    <t>Centerlar Comercio de Utilidades LTDA ref mês 02-2021 nf 178860</t>
  </si>
  <si>
    <t>APM Lucena Lins Farma EPP ref mês 03-2021 nf 16528</t>
  </si>
  <si>
    <t>TEM Mais Pneus - Comercio e Serviços Ltda ref mês 02-2021 nfs 16528/1292/1299/879/885</t>
  </si>
  <si>
    <t>estorno lçto indevido ref TEM Mais Pneus - Comercio e Serviços Ltda ref mês 02-2021 nfs 16528/1292/1299/879/885</t>
  </si>
  <si>
    <t>Andre Luchesi ref mês 02-2021 nf 18826</t>
  </si>
  <si>
    <t>Toledo Munhoz de Jundiai Ltda ref mês 02-2021 nf 8585</t>
  </si>
  <si>
    <t>Jundtel Com e Serv de Telecomunicações ltda ME ref mês 02-2021 nf 4585</t>
  </si>
  <si>
    <t>Kalunga Com e Ind Grafica Ltda. Ref mês 03-2021 nf 608161</t>
  </si>
  <si>
    <t>Flavio Cesar Passos Me ref mês 03-2021 nf 2046</t>
  </si>
  <si>
    <t>Roberto Marzochi ME ref mês 02-2021 nf 9988</t>
  </si>
  <si>
    <t>Rondi e Cia Ltda ref mês 02-2021 nf 435855</t>
  </si>
  <si>
    <t>Fornecedora Tulipas Materiais para Construção Ltda EPP ref mês 02-2021 nf 3525</t>
  </si>
  <si>
    <t>Lojas Aki Tem ref mês 03-2021 nf 95864</t>
  </si>
  <si>
    <t>Jundtel Com e Serv de Telecomunicações ltda ME ref mês 02-2021 nf 4590</t>
  </si>
  <si>
    <t>Telefonica Brasil as ref mês 02-2021 nf 774047</t>
  </si>
  <si>
    <t>Receb Prefeitura ref mês 03-2021 DOC 286492</t>
  </si>
  <si>
    <t>Comercio de Gás Belimar Ltda - ME ref mês 02-2021 nf 10121</t>
  </si>
  <si>
    <t>Organização Contábil Elite S/S ltda ref mês 02-2021 nf 322</t>
  </si>
  <si>
    <t>Rever Com. Prod. de Limpeza Ltda ref mês 03-2021 nf 4937</t>
  </si>
  <si>
    <t>Toledo Munhoz de Jundiai Ltda ref mês 03-2021 nf 8658</t>
  </si>
  <si>
    <t>Cartorio de Reg Civil 2° subdistrito ref mês 03-2021 nf 113517</t>
  </si>
  <si>
    <t>Transurb Transportes  Urbanos de Jundiaí Ltda ref mês 03-2021 nf 1009272</t>
  </si>
  <si>
    <t>Rapido Luxo Campinas Ltda ref mês 03-2021 nf 583273</t>
  </si>
  <si>
    <t>Jundtel Com e Serv de Telecomunicações ltda ME ref mês 02-2021 nf 4599</t>
  </si>
  <si>
    <t>Marli Thomazi Salas - EPP ref mês 03-2021 nf 196</t>
  </si>
  <si>
    <t>Farmavida Jundiai Ldta ref mês 03-2021 nf 778258</t>
  </si>
  <si>
    <t>Auto Posto DM Jundiai  Ltda ref mês 03-2021 nf 6641</t>
  </si>
  <si>
    <t>Associação Comercial e Empresarial de Jundiai ref mês 03-2021 nf 594341</t>
  </si>
  <si>
    <t>CPFL ref mês 03-2021 nf 577908</t>
  </si>
  <si>
    <t>CPFL ref mês 03-2021 nf 611807</t>
  </si>
  <si>
    <t>CPFL ref mês 03-2021 nf 611808</t>
  </si>
  <si>
    <t>CPFL ref mês 03-2021 nf 562819</t>
  </si>
  <si>
    <t>CPFL ref mês 03-2021 nf 562818</t>
  </si>
  <si>
    <t>Auris Espaço Psicoterapeutico Ltda ME ref mês -03-2021 nf 761</t>
  </si>
  <si>
    <t>Pitangueiras Produtos Medicos e Ortopedicos Ltda ref mês 03-2021 nf 253</t>
  </si>
  <si>
    <t>Connectuse Sistemas Ltda - EPP ref mês 03-2021 nf 20765</t>
  </si>
  <si>
    <t>Carrefour Comercio e Ind Ltda ref mês 03-2021 nf 370628</t>
  </si>
  <si>
    <t>Claro S A ref mês 02-2021 nf 369564</t>
  </si>
  <si>
    <t>Claro S A ref mês 02-2021 nf 729566</t>
  </si>
  <si>
    <t>Comercio de Gás Belimar Ltda - ME ref mês 03-2021 nf 10265</t>
  </si>
  <si>
    <t>sky ref mês 03-2021 nf 287716</t>
  </si>
  <si>
    <t>Roberto Marzochi ME ref mês 03-2021 nf 10038</t>
  </si>
  <si>
    <t>Claro S A ref mês 03-2021 nf 369564</t>
  </si>
  <si>
    <t>Claro S A ref mês 03-2021 nf 729566</t>
  </si>
  <si>
    <t>Pitangueiras Produtos Medicos e Ortopedicos Ltda ref mês 03-2021 nf 258</t>
  </si>
  <si>
    <t>Bororo Com de Peças e Acessorios Ltda ref mês 03-2021 nf 71366</t>
  </si>
  <si>
    <t>Metropolitan Life Seguros e Previdência Privada S.A. ref mês 03-2021 nf 69400</t>
  </si>
  <si>
    <t>Tulipas Entulho Ltda ME ref mês 03-2021 nf 5092</t>
  </si>
  <si>
    <t>Jundtel Com e Serv de Telecomunicações ltda ME ref mês 03-2021 nf 4623</t>
  </si>
  <si>
    <t>Codael Com. de Artigos Eletronicos Ltda EPP ref mês 02-2021 nf 30146</t>
  </si>
  <si>
    <t>Codael Com. de Artigos Eletronicos Ltda EPP ref mês 03-2021 nf 30160</t>
  </si>
  <si>
    <t>Ceramica Gresca G2 ref mês 03-2021 nf 60360</t>
  </si>
  <si>
    <t>Via Varejo S.A. ref mês 03-2021 nf 230757</t>
  </si>
  <si>
    <t>vr referente estorno indevido Ceramica Gresca G2 ref mês 03-2021 nf 60360</t>
  </si>
  <si>
    <t>valor referente reembolso tarifa bancária</t>
  </si>
  <si>
    <t>Pagamento de folha mês 03-2021</t>
  </si>
  <si>
    <t>valor referente tarifa bancária</t>
  </si>
  <si>
    <t>Andre Luchesi ref mês 03-2021 nf 19041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</si>
  <si>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</si>
  <si>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</si>
  <si>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</si>
  <si>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</si>
  <si>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</si>
  <si>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</si>
  <si>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Maria Fátima Faria dos Santos</t>
  </si>
  <si>
    <t>Valeria Aparecida Marquesin Bertolini</t>
  </si>
  <si>
    <t>TOTAL</t>
  </si>
  <si>
    <t>Telefonica Brasil as ref mês 03-2021 nf 697557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</si>
  <si>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</si>
  <si>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</si>
  <si>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</si>
  <si>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</si>
  <si>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</si>
  <si>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</si>
  <si>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</si>
  <si>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</si>
  <si>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</si>
  <si>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</si>
  <si>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</si>
  <si>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</si>
  <si>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</si>
  <si>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</si>
  <si>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</si>
  <si>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</si>
  <si>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</si>
  <si>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</si>
  <si>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</si>
  <si>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</si>
  <si>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</si>
  <si>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</si>
  <si>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</si>
  <si>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</si>
  <si>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</si>
  <si>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</si>
  <si>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</si>
  <si>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</si>
  <si>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</si>
  <si>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</si>
  <si>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</si>
  <si>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</si>
  <si>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</si>
  <si>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</si>
  <si>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</si>
  <si>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</si>
  <si>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</si>
  <si>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</si>
  <si>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</si>
  <si>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</si>
  <si>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</si>
  <si>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</si>
  <si>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</si>
  <si>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</si>
  <si>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</si>
  <si>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</si>
  <si>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</si>
  <si>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</si>
  <si>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</si>
  <si>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</si>
  <si>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</si>
  <si>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</si>
  <si>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</si>
  <si>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</si>
  <si>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</si>
  <si>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</si>
  <si>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</si>
  <si>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</si>
  <si>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</si>
  <si>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</si>
  <si>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</si>
  <si>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</si>
  <si>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</si>
  <si>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</si>
  <si>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</si>
  <si>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</si>
  <si>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</si>
  <si>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</si>
  <si>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</si>
  <si>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</si>
  <si>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</si>
  <si>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</si>
  <si>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</si>
  <si>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</si>
  <si>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</si>
  <si>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</si>
  <si>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</si>
  <si>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ORIGEM DOS RECURSOS (1): Federal</t>
  </si>
  <si>
    <t>Jundiaí, 10 de Abril de 2021</t>
  </si>
  <si>
    <t>EXERCÍCIO:  Março/2021</t>
  </si>
  <si>
    <t>EXERCÍCIO: Março/2021</t>
  </si>
  <si>
    <t>Jundiaí, 10 de Abril de 2021.</t>
  </si>
  <si>
    <t>Comercio de Gás Belimar Ltda - ME</t>
  </si>
  <si>
    <t>Jundtel Com e Serv de Telecomunicações ltda ME</t>
  </si>
  <si>
    <t>Codael Com. de Artigos Eletronicos Ltda EPP</t>
  </si>
  <si>
    <t>Thatuito Comercial LTDA EPP</t>
  </si>
  <si>
    <t>Fornecedora Tulipas Materiais para Construção Ltda EPP</t>
  </si>
  <si>
    <t>CPFL</t>
  </si>
  <si>
    <t>Infoqplan Soluções Empresariais Ltda - EPP</t>
  </si>
  <si>
    <t>Organização Contábil Elite S/S ltda</t>
  </si>
  <si>
    <t>Tulipas Entulho Ltda ME</t>
  </si>
  <si>
    <t>Associação Comercial e Empresarial de Jundiai</t>
  </si>
  <si>
    <t>Auto Posto DM Jundiai  Ltda</t>
  </si>
  <si>
    <t>Transurb Transportes  Urbanos de Jundiaí Ltda</t>
  </si>
  <si>
    <t>Rapido Luxo Campinas Ltda</t>
  </si>
  <si>
    <t>Connectuse Sistemas Ltda - EPP</t>
  </si>
  <si>
    <t>Fenix  CP Controle de Pragas Ltda ME</t>
  </si>
  <si>
    <t>sky</t>
  </si>
  <si>
    <t>Alelo S/A</t>
  </si>
  <si>
    <t>Metropolitan Life Seguros e Previdência Privada S.A.</t>
  </si>
  <si>
    <t>Claro S A</t>
  </si>
  <si>
    <t>APM Lucena Lins Farma EPP</t>
  </si>
  <si>
    <t>Kalunga Com e Ind Grafica Ltda.</t>
  </si>
  <si>
    <t>TEM Mais Pneus - Comercio e Serviços Ltda</t>
  </si>
  <si>
    <t>Lojas Aki Tem</t>
  </si>
  <si>
    <t>Roberto Marzochi ME</t>
  </si>
  <si>
    <t>Flavio Cesar Passos Me</t>
  </si>
  <si>
    <t>Rever Com. Prod. de Limpeza Ltda</t>
  </si>
  <si>
    <t xml:space="preserve">Toledo Munhoz de Jundiai Ltda </t>
  </si>
  <si>
    <t>Farmavida Jundiai Ldta</t>
  </si>
  <si>
    <t>Marli Thomazi Salas - EPP</t>
  </si>
  <si>
    <t>Pitangueiras Produtos Medicos e Ortopedicos Ltda</t>
  </si>
  <si>
    <t>Carrefour Comercio e Ind Ltda</t>
  </si>
  <si>
    <t>Via Varejo S.A.</t>
  </si>
  <si>
    <t>Andre Luchesi</t>
  </si>
  <si>
    <t>Bororo Com de Peças e Acessorios Ltda</t>
  </si>
  <si>
    <t>Bradesco Auto/RE Companhia de Seguros</t>
  </si>
  <si>
    <t>Maria Zuleide Pimentel Loiola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</si>
  <si>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</si>
  <si>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</si>
  <si>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</si>
  <si>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</si>
  <si>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</si>
  <si>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</si>
  <si>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</si>
  <si>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</si>
  <si>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março de 2021</t>
  </si>
  <si>
    <t xml:space="preserve">Serviços de Terceiros </t>
  </si>
  <si>
    <t>Utilidade Públicas</t>
  </si>
  <si>
    <t>Despesas Assistidos / Condução</t>
  </si>
  <si>
    <t xml:space="preserve">Despesa Manutenção  </t>
  </si>
  <si>
    <t>Despesas Assistidos / Alimentação</t>
  </si>
  <si>
    <t>Despesa com Assistidos Limp/Hig/Descart</t>
  </si>
  <si>
    <t xml:space="preserve">Despesas Administrativas </t>
  </si>
  <si>
    <t>Desp com Assistidos / Saude</t>
  </si>
  <si>
    <t>Despesa com Pessoal</t>
  </si>
  <si>
    <t>Despesas Assistido/Utensílios Domésticos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</si>
  <si>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</si>
  <si>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</si>
  <si>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</si>
  <si>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</si>
  <si>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</si>
  <si>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</si>
  <si>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r>
      <t xml:space="preserve">Alelo S/A ref mês 03-2021 nf </t>
    </r>
    <r>
      <rPr>
        <sz val="11"/>
        <rFont val="Calibri"/>
        <family val="2"/>
        <scheme val="minor"/>
      </rPr>
      <t>950202</t>
    </r>
  </si>
  <si>
    <t>FGTS ref mês 03 de 2021</t>
  </si>
  <si>
    <t>Cartorio de Reg Civil 2° subdistrito</t>
  </si>
  <si>
    <t>Tauste Supermercados Ltda</t>
  </si>
  <si>
    <t>Infoqplan Soluções Empresariais Ltda - EPP ref mês 03-2021 nf 5786</t>
  </si>
  <si>
    <t xml:space="preserve">FGTS  </t>
  </si>
  <si>
    <t>TERMO DE COLABORAÇÃO nº 03/2018 - Aditivo V</t>
  </si>
  <si>
    <t>03/2021 a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</si>
</sst>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#,##0.00;[Red]#,##0.00"/>
    <numFmt numFmtId="166" formatCode="00000"/>
    <numFmt numFmtId="167" formatCode="#,##0.00_ ;[Red]\-#,##0.00\ "/>
    <numFmt numFmtId="168" formatCode="dd/mm/yy;@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0" borderId="0"/>
    <xf numFmtId="0" fontId="3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21" fillId="0" borderId="10" xfId="0" applyNumberFormat="1" applyFont="1" applyFill="1" applyBorder="1"/>
    <xf numFmtId="49" fontId="18" fillId="0" borderId="0" xfId="0" applyNumberFormat="1" applyFont="1" applyFill="1" applyBorder="1" applyAlignment="1">
      <alignment horizontal="right"/>
    </xf>
    <xf numFmtId="0" fontId="18" fillId="0" borderId="0" xfId="0" quotePrefix="1" applyFont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/>
    <xf numFmtId="0" fontId="21" fillId="0" borderId="10" xfId="0" applyFont="1" applyFill="1" applyBorder="1"/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4" fontId="19" fillId="0" borderId="0" xfId="0" applyNumberFormat="1" applyFont="1" applyBorder="1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/>
    </xf>
    <xf numFmtId="0" fontId="20" fillId="0" borderId="11" xfId="0" applyFont="1" applyFill="1" applyBorder="1" applyAlignment="1">
      <alignment horizontal="center" vertical="top"/>
    </xf>
    <xf numFmtId="14" fontId="21" fillId="0" borderId="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4" fontId="21" fillId="0" borderId="0" xfId="0" applyNumberFormat="1" applyFont="1" applyFill="1" applyBorder="1" applyAlignment="1"/>
    <xf numFmtId="4" fontId="18" fillId="0" borderId="10" xfId="0" applyNumberFormat="1" applyFont="1" applyFill="1" applyBorder="1" applyAlignment="1">
      <alignment horizontal="right" vertical="top" wrapText="1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centerContinuous" wrapText="1"/>
    </xf>
    <xf numFmtId="4" fontId="21" fillId="0" borderId="1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10" xfId="0" applyBorder="1"/>
    <xf numFmtId="0" fontId="0" fillId="0" borderId="0" xfId="0" applyFont="1" applyFill="1" applyBorder="1" applyAlignment="1">
      <alignment wrapText="1"/>
    </xf>
    <xf numFmtId="14" fontId="21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" fontId="0" fillId="0" borderId="10" xfId="0" applyNumberFormat="1" applyBorder="1"/>
    <xf numFmtId="0" fontId="0" fillId="0" borderId="10" xfId="0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0" fontId="0" fillId="0" borderId="11" xfId="0" applyBorder="1" applyAlignment="1"/>
    <xf numFmtId="4" fontId="21" fillId="0" borderId="11" xfId="0" applyNumberFormat="1" applyFont="1" applyFill="1" applyBorder="1"/>
    <xf numFmtId="0" fontId="16" fillId="0" borderId="15" xfId="0" applyFont="1" applyFill="1" applyBorder="1"/>
    <xf numFmtId="4" fontId="0" fillId="0" borderId="15" xfId="0" applyNumberFormat="1" applyFont="1" applyBorder="1"/>
    <xf numFmtId="0" fontId="27" fillId="0" borderId="0" xfId="0" applyFont="1"/>
    <xf numFmtId="0" fontId="29" fillId="0" borderId="0" xfId="0" applyFont="1"/>
    <xf numFmtId="0" fontId="29" fillId="0" borderId="0" xfId="0" applyFont="1" applyAlignment="1"/>
    <xf numFmtId="165" fontId="29" fillId="0" borderId="0" xfId="0" applyNumberFormat="1" applyFont="1" applyAlignment="1"/>
    <xf numFmtId="0" fontId="28" fillId="0" borderId="0" xfId="0" applyFont="1" applyBorder="1" applyAlignment="1">
      <alignment wrapText="1"/>
    </xf>
    <xf numFmtId="0" fontId="31" fillId="0" borderId="0" xfId="0" applyFont="1" applyBorder="1"/>
    <xf numFmtId="0" fontId="35" fillId="0" borderId="19" xfId="0" applyFont="1" applyBorder="1" applyAlignment="1">
      <alignment horizontal="center" wrapText="1"/>
    </xf>
    <xf numFmtId="4" fontId="29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3" applyNumberFormat="1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168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10" xfId="0" applyNumberFormat="1" applyBorder="1" applyAlignment="1"/>
    <xf numFmtId="4" fontId="0" fillId="0" borderId="10" xfId="0" applyNumberFormat="1" applyBorder="1" applyAlignment="1"/>
    <xf numFmtId="168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4" applyNumberFormat="1" applyFont="1" applyFill="1" applyBorder="1"/>
    <xf numFmtId="168" fontId="41" fillId="0" borderId="0" xfId="45" applyNumberFormat="1" applyFont="1" applyFill="1"/>
    <xf numFmtId="4" fontId="42" fillId="0" borderId="0" xfId="0" applyNumberFormat="1" applyFont="1"/>
    <xf numFmtId="168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8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45" fillId="0" borderId="10" xfId="0" applyFont="1" applyBorder="1" applyAlignment="1">
      <alignment horizontal="left"/>
    </xf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Fill="1"/>
    <xf numFmtId="14" fontId="0" fillId="0" borderId="10" xfId="0" applyNumberFormat="1" applyFill="1" applyBorder="1" applyAlignment="1">
      <alignment horizontal="center" vertical="center"/>
    </xf>
    <xf numFmtId="0" fontId="28" fillId="0" borderId="23" xfId="0" applyFont="1" applyBorder="1" applyAlignment="1">
      <alignment wrapText="1"/>
    </xf>
    <xf numFmtId="0" fontId="31" fillId="0" borderId="24" xfId="0" applyFont="1" applyBorder="1"/>
    <xf numFmtId="0" fontId="31" fillId="0" borderId="25" xfId="0" applyFont="1" applyBorder="1"/>
    <xf numFmtId="0" fontId="31" fillId="0" borderId="26" xfId="0" applyFont="1" applyBorder="1"/>
    <xf numFmtId="0" fontId="31" fillId="0" borderId="27" xfId="0" applyFont="1" applyBorder="1"/>
    <xf numFmtId="0" fontId="31" fillId="0" borderId="28" xfId="0" applyFont="1" applyBorder="1"/>
    <xf numFmtId="0" fontId="28" fillId="0" borderId="16" xfId="0" applyFont="1" applyBorder="1" applyAlignment="1"/>
    <xf numFmtId="0" fontId="31" fillId="0" borderId="17" xfId="0" applyFont="1" applyBorder="1"/>
    <xf numFmtId="0" fontId="31" fillId="0" borderId="18" xfId="0" applyFont="1" applyBorder="1"/>
    <xf numFmtId="4" fontId="29" fillId="0" borderId="16" xfId="0" applyNumberFormat="1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4" fontId="31" fillId="0" borderId="16" xfId="0" applyNumberFormat="1" applyFont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" fontId="31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7" fillId="0" borderId="10" xfId="0" applyFont="1" applyBorder="1" applyAlignment="1">
      <alignment horizontal="left"/>
    </xf>
    <xf numFmtId="4" fontId="31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27" fillId="0" borderId="21" xfId="0" applyFont="1" applyFill="1" applyBorder="1" applyAlignment="1">
      <alignment horizontal="left"/>
    </xf>
    <xf numFmtId="0" fontId="27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42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8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31" fillId="0" borderId="18" xfId="0" applyNumberFormat="1" applyFont="1" applyBorder="1"/>
    <xf numFmtId="4" fontId="37" fillId="0" borderId="16" xfId="0" applyNumberFormat="1" applyFont="1" applyBorder="1" applyAlignment="1"/>
    <xf numFmtId="0" fontId="31" fillId="0" borderId="17" xfId="0" applyFont="1" applyBorder="1" applyAlignment="1">
      <alignment horizontal="right"/>
    </xf>
    <xf numFmtId="0" fontId="31" fillId="0" borderId="18" xfId="0" applyFont="1" applyBorder="1" applyAlignment="1">
      <alignment horizontal="right"/>
    </xf>
    <xf numFmtId="14" fontId="31" fillId="0" borderId="16" xfId="0" applyNumberFormat="1" applyFont="1" applyBorder="1" applyAlignment="1">
      <alignment horizontal="center"/>
    </xf>
    <xf numFmtId="14" fontId="31" fillId="0" borderId="18" xfId="0" applyNumberFormat="1" applyFont="1" applyBorder="1" applyAlignment="1">
      <alignment horizontal="center"/>
    </xf>
    <xf numFmtId="166" fontId="31" fillId="0" borderId="16" xfId="0" applyNumberFormat="1" applyFont="1" applyBorder="1" applyAlignment="1">
      <alignment horizontal="center"/>
    </xf>
    <xf numFmtId="166" fontId="31" fillId="0" borderId="18" xfId="0" applyNumberFormat="1" applyFont="1" applyBorder="1" applyAlignment="1">
      <alignment horizontal="center"/>
    </xf>
    <xf numFmtId="4" fontId="31" fillId="0" borderId="16" xfId="0" applyNumberFormat="1" applyFont="1" applyBorder="1"/>
    <xf numFmtId="0" fontId="31" fillId="0" borderId="16" xfId="0" applyFont="1" applyBorder="1"/>
    <xf numFmtId="0" fontId="28" fillId="0" borderId="16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14" fontId="31" fillId="0" borderId="16" xfId="0" quotePrefix="1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31" fillId="0" borderId="16" xfId="0" applyNumberFormat="1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4" fontId="31" fillId="0" borderId="16" xfId="0" applyNumberFormat="1" applyFont="1" applyFill="1" applyBorder="1" applyAlignment="1">
      <alignment horizontal="center"/>
    </xf>
    <xf numFmtId="0" fontId="30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0" fillId="0" borderId="16" xfId="0" applyFont="1" applyBorder="1" applyAlignment="1">
      <alignment wrapText="1"/>
    </xf>
    <xf numFmtId="0" fontId="30" fillId="0" borderId="16" xfId="0" applyFont="1" applyBorder="1"/>
    <xf numFmtId="0" fontId="31" fillId="0" borderId="0" xfId="0" applyFont="1"/>
    <xf numFmtId="0" fontId="34" fillId="0" borderId="16" xfId="0" applyFont="1" applyBorder="1" applyAlignment="1"/>
    <xf numFmtId="14" fontId="31" fillId="0" borderId="18" xfId="0" applyNumberFormat="1" applyFont="1" applyFill="1" applyBorder="1" applyAlignment="1">
      <alignment horizontal="center"/>
    </xf>
    <xf numFmtId="4" fontId="31" fillId="0" borderId="18" xfId="0" applyNumberFormat="1" applyFont="1" applyFill="1" applyBorder="1" applyAlignment="1">
      <alignment horizontal="center"/>
    </xf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68</xdr:row>
      <xdr:rowOff>47625</xdr:rowOff>
    </xdr:from>
    <xdr:to>
      <xdr:col>0</xdr:col>
      <xdr:colOff>838200</xdr:colOff>
      <xdr:row>72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55560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68</xdr:row>
      <xdr:rowOff>47625</xdr:rowOff>
    </xdr:from>
    <xdr:to>
      <xdr:col>0</xdr:col>
      <xdr:colOff>838200</xdr:colOff>
      <xdr:row>72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83820</xdr:rowOff>
    </xdr:from>
    <xdr:to>
      <xdr:col>1</xdr:col>
      <xdr:colOff>198119</xdr:colOff>
      <xdr:row>5</xdr:row>
      <xdr:rowOff>55560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83820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162240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162240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2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99453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93738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opLeftCell="A100" workbookViewId="0">
      <selection activeCell="K114" sqref="K114"/>
    </sheetView>
  </sheetViews>
  <sheetFormatPr defaultColWidth="9.140625" defaultRowHeight="15" x14ac:dyDescent="0.25"/>
  <cols>
    <col min="1" max="2" width="13.7109375" style="29" customWidth="1"/>
    <col min="3" max="3" width="9.7109375" style="29" customWidth="1"/>
    <col min="4" max="4" width="11.7109375" style="29" customWidth="1"/>
    <col min="5" max="8" width="9.7109375" style="29" customWidth="1"/>
    <col min="9" max="10" width="15.7109375" style="29" customWidth="1"/>
    <col min="11" max="13" width="9.140625" style="29"/>
    <col min="14" max="14" width="10.140625" style="29" bestFit="1" customWidth="1"/>
    <col min="15" max="16384" width="9.140625" style="29"/>
  </cols>
  <sheetData>
    <row r="1" spans="1:10" ht="15.75" x14ac:dyDescent="0.25">
      <c r="A1" s="135" t="s">
        <v>128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x14ac:dyDescent="0.25">
      <c r="A2" s="130" t="s">
        <v>129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30" t="s">
        <v>130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3">
      <c r="A4" s="130" t="s">
        <v>131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4.45" x14ac:dyDescent="0.3">
      <c r="A5" s="131" t="s">
        <v>132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14.45" x14ac:dyDescent="0.3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5">
      <c r="A7" s="132" t="s">
        <v>133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0" ht="14.45" x14ac:dyDescent="0.3">
      <c r="A8" s="132" t="s">
        <v>134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0" ht="14.45" x14ac:dyDescent="0.3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163" t="s">
        <v>135</v>
      </c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x14ac:dyDescent="0.25">
      <c r="A11" s="159" t="s">
        <v>136</v>
      </c>
      <c r="B11" s="105"/>
      <c r="C11" s="105"/>
      <c r="D11" s="105"/>
      <c r="E11" s="105"/>
      <c r="F11" s="105"/>
      <c r="G11" s="105"/>
      <c r="H11" s="105"/>
      <c r="I11" s="105"/>
      <c r="J11" s="106"/>
    </row>
    <row r="12" spans="1:10" ht="14.45" x14ac:dyDescent="0.3">
      <c r="A12" s="159" t="s">
        <v>137</v>
      </c>
      <c r="B12" s="105"/>
      <c r="C12" s="105"/>
      <c r="D12" s="105"/>
      <c r="E12" s="105"/>
      <c r="F12" s="105"/>
      <c r="G12" s="105"/>
      <c r="H12" s="105"/>
      <c r="I12" s="105"/>
      <c r="J12" s="106"/>
    </row>
    <row r="13" spans="1:10" x14ac:dyDescent="0.25">
      <c r="A13" s="159" t="s">
        <v>138</v>
      </c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x14ac:dyDescent="0.25">
      <c r="A14" s="163" t="s">
        <v>139</v>
      </c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0" ht="14.45" x14ac:dyDescent="0.3">
      <c r="A15" s="159" t="s">
        <v>140</v>
      </c>
      <c r="B15" s="105"/>
      <c r="C15" s="105"/>
      <c r="D15" s="105"/>
      <c r="E15" s="105"/>
      <c r="F15" s="105"/>
      <c r="G15" s="105"/>
      <c r="H15" s="105"/>
      <c r="I15" s="105"/>
      <c r="J15" s="106"/>
    </row>
    <row r="16" spans="1:10" x14ac:dyDescent="0.25">
      <c r="A16" s="160" t="s">
        <v>208</v>
      </c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 x14ac:dyDescent="0.25">
      <c r="A17" s="162" t="s">
        <v>141</v>
      </c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 ht="14.45" x14ac:dyDescent="0.3">
      <c r="A18" s="16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0" ht="14.45" x14ac:dyDescent="0.3">
      <c r="A19" s="165" t="s">
        <v>142</v>
      </c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 ht="14.45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x14ac:dyDescent="0.25">
      <c r="A21" s="127" t="s">
        <v>143</v>
      </c>
      <c r="B21" s="105"/>
      <c r="C21" s="105"/>
      <c r="D21" s="106"/>
      <c r="E21" s="127" t="s">
        <v>144</v>
      </c>
      <c r="F21" s="106"/>
      <c r="G21" s="127" t="s">
        <v>145</v>
      </c>
      <c r="H21" s="106"/>
      <c r="I21" s="127" t="s">
        <v>146</v>
      </c>
      <c r="J21" s="106"/>
    </row>
    <row r="22" spans="1:10" x14ac:dyDescent="0.25">
      <c r="A22" s="152" t="s">
        <v>147</v>
      </c>
      <c r="B22" s="153"/>
      <c r="C22" s="153"/>
      <c r="D22" s="154"/>
      <c r="E22" s="155">
        <v>43131</v>
      </c>
      <c r="F22" s="156"/>
      <c r="G22" s="157" t="s">
        <v>148</v>
      </c>
      <c r="H22" s="156"/>
      <c r="I22" s="158">
        <v>1543440</v>
      </c>
      <c r="J22" s="156"/>
    </row>
    <row r="23" spans="1:10" x14ac:dyDescent="0.25">
      <c r="A23" s="152" t="s">
        <v>149</v>
      </c>
      <c r="B23" s="153"/>
      <c r="C23" s="153"/>
      <c r="D23" s="154"/>
      <c r="E23" s="155">
        <v>43272</v>
      </c>
      <c r="F23" s="166"/>
      <c r="G23" s="157" t="s">
        <v>150</v>
      </c>
      <c r="H23" s="156"/>
      <c r="I23" s="158">
        <v>46306.06</v>
      </c>
      <c r="J23" s="167"/>
    </row>
    <row r="24" spans="1:10" x14ac:dyDescent="0.25">
      <c r="A24" s="152" t="s">
        <v>151</v>
      </c>
      <c r="B24" s="153"/>
      <c r="C24" s="153"/>
      <c r="D24" s="154"/>
      <c r="E24" s="155">
        <v>43462</v>
      </c>
      <c r="F24" s="156"/>
      <c r="G24" s="157" t="s">
        <v>152</v>
      </c>
      <c r="H24" s="156"/>
      <c r="I24" s="158">
        <v>1662821.82</v>
      </c>
      <c r="J24" s="156"/>
    </row>
    <row r="25" spans="1:10" x14ac:dyDescent="0.25">
      <c r="A25" s="152" t="s">
        <v>153</v>
      </c>
      <c r="B25" s="153"/>
      <c r="C25" s="153"/>
      <c r="D25" s="154"/>
      <c r="E25" s="155">
        <v>43588</v>
      </c>
      <c r="F25" s="156"/>
      <c r="G25" s="157" t="s">
        <v>152</v>
      </c>
      <c r="H25" s="156"/>
      <c r="I25" s="158">
        <v>1781796.38</v>
      </c>
      <c r="J25" s="156"/>
    </row>
    <row r="26" spans="1:10" x14ac:dyDescent="0.25">
      <c r="A26" s="152" t="s">
        <v>154</v>
      </c>
      <c r="B26" s="153"/>
      <c r="C26" s="153"/>
      <c r="D26" s="154"/>
      <c r="E26" s="155">
        <v>43825</v>
      </c>
      <c r="F26" s="156"/>
      <c r="G26" s="157" t="s">
        <v>155</v>
      </c>
      <c r="H26" s="156"/>
      <c r="I26" s="158">
        <v>3444361.84</v>
      </c>
      <c r="J26" s="156"/>
    </row>
    <row r="27" spans="1:10" x14ac:dyDescent="0.25">
      <c r="A27" s="152" t="s">
        <v>277</v>
      </c>
      <c r="B27" s="153"/>
      <c r="C27" s="153"/>
      <c r="D27" s="154"/>
      <c r="E27" s="155">
        <v>44292</v>
      </c>
      <c r="F27" s="156"/>
      <c r="G27" s="157" t="s">
        <v>278</v>
      </c>
      <c r="H27" s="156"/>
      <c r="I27" s="158">
        <v>2541151.52</v>
      </c>
      <c r="J27" s="156"/>
    </row>
    <row r="28" spans="1:10" x14ac:dyDescent="0.25">
      <c r="A28" s="51"/>
      <c r="B28" s="51"/>
      <c r="C28" s="51"/>
      <c r="D28" s="51"/>
      <c r="E28" s="51"/>
      <c r="F28" s="51"/>
      <c r="G28" s="51"/>
      <c r="H28" s="51"/>
      <c r="I28" s="52"/>
      <c r="J28" s="52"/>
    </row>
    <row r="29" spans="1:10" x14ac:dyDescent="0.25">
      <c r="A29" s="114" t="s">
        <v>156</v>
      </c>
      <c r="B29" s="105"/>
      <c r="C29" s="105"/>
      <c r="D29" s="105"/>
      <c r="E29" s="105"/>
      <c r="F29" s="105"/>
      <c r="G29" s="105"/>
      <c r="H29" s="105"/>
      <c r="I29" s="105"/>
      <c r="J29" s="106"/>
    </row>
    <row r="30" spans="1:10" x14ac:dyDescent="0.25">
      <c r="A30" s="149" t="s">
        <v>157</v>
      </c>
      <c r="B30" s="106"/>
      <c r="C30" s="149" t="s">
        <v>158</v>
      </c>
      <c r="D30" s="106"/>
      <c r="E30" s="149" t="s">
        <v>159</v>
      </c>
      <c r="F30" s="106"/>
      <c r="G30" s="149" t="s">
        <v>160</v>
      </c>
      <c r="H30" s="150"/>
      <c r="I30" s="149" t="s">
        <v>161</v>
      </c>
      <c r="J30" s="106"/>
    </row>
    <row r="31" spans="1:10" x14ac:dyDescent="0.25">
      <c r="A31" s="151">
        <v>44265</v>
      </c>
      <c r="B31" s="109"/>
      <c r="C31" s="110">
        <v>133000</v>
      </c>
      <c r="D31" s="112"/>
      <c r="E31" s="143">
        <v>44264</v>
      </c>
      <c r="F31" s="109"/>
      <c r="G31" s="145">
        <v>286492</v>
      </c>
      <c r="H31" s="146"/>
      <c r="I31" s="147">
        <v>133000</v>
      </c>
      <c r="J31" s="139"/>
    </row>
    <row r="32" spans="1:10" x14ac:dyDescent="0.25">
      <c r="A32" s="143"/>
      <c r="B32" s="144"/>
      <c r="C32" s="110"/>
      <c r="D32" s="112"/>
      <c r="E32" s="143"/>
      <c r="F32" s="144"/>
      <c r="G32" s="145"/>
      <c r="H32" s="146"/>
      <c r="I32" s="147"/>
      <c r="J32" s="139"/>
    </row>
    <row r="33" spans="1:10" x14ac:dyDescent="0.25">
      <c r="A33" s="148"/>
      <c r="B33" s="106"/>
      <c r="C33" s="148"/>
      <c r="D33" s="106"/>
      <c r="E33" s="148"/>
      <c r="F33" s="106"/>
      <c r="G33" s="148"/>
      <c r="H33" s="106"/>
      <c r="I33" s="147"/>
      <c r="J33" s="139"/>
    </row>
    <row r="34" spans="1:10" x14ac:dyDescent="0.25">
      <c r="A34" s="136" t="s">
        <v>162</v>
      </c>
      <c r="B34" s="105"/>
      <c r="C34" s="105"/>
      <c r="D34" s="105"/>
      <c r="E34" s="105"/>
      <c r="F34" s="106"/>
      <c r="G34" s="137"/>
      <c r="H34" s="106"/>
      <c r="I34" s="138">
        <v>0</v>
      </c>
      <c r="J34" s="139"/>
    </row>
    <row r="35" spans="1:10" x14ac:dyDescent="0.25">
      <c r="A35" s="136" t="s">
        <v>163</v>
      </c>
      <c r="B35" s="105"/>
      <c r="C35" s="105"/>
      <c r="D35" s="105"/>
      <c r="E35" s="105"/>
      <c r="F35" s="106"/>
      <c r="G35" s="137"/>
      <c r="H35" s="106"/>
      <c r="I35" s="140">
        <f>SUM(I31:J33)</f>
        <v>133000</v>
      </c>
      <c r="J35" s="139"/>
    </row>
    <row r="36" spans="1:10" x14ac:dyDescent="0.25">
      <c r="A36" s="136" t="s">
        <v>164</v>
      </c>
      <c r="B36" s="105"/>
      <c r="C36" s="105"/>
      <c r="D36" s="105"/>
      <c r="E36" s="105"/>
      <c r="F36" s="106"/>
      <c r="G36" s="137"/>
      <c r="H36" s="106"/>
      <c r="I36" s="138">
        <v>115.44</v>
      </c>
      <c r="J36" s="139"/>
    </row>
    <row r="37" spans="1:10" x14ac:dyDescent="0.25">
      <c r="A37" s="136" t="s">
        <v>165</v>
      </c>
      <c r="B37" s="141"/>
      <c r="C37" s="141"/>
      <c r="D37" s="141"/>
      <c r="E37" s="141"/>
      <c r="F37" s="142"/>
      <c r="G37" s="137"/>
      <c r="H37" s="106"/>
      <c r="I37" s="140">
        <v>0</v>
      </c>
      <c r="J37" s="139"/>
    </row>
    <row r="38" spans="1:10" x14ac:dyDescent="0.25">
      <c r="A38" s="136" t="s">
        <v>166</v>
      </c>
      <c r="B38" s="105"/>
      <c r="C38" s="105"/>
      <c r="D38" s="105"/>
      <c r="E38" s="105"/>
      <c r="F38" s="106"/>
      <c r="G38" s="137"/>
      <c r="H38" s="106"/>
      <c r="I38" s="138">
        <f>SUM(I34:J37)</f>
        <v>133115.44</v>
      </c>
      <c r="J38" s="139"/>
    </row>
    <row r="39" spans="1:10" x14ac:dyDescent="0.25">
      <c r="A39" s="136" t="s">
        <v>167</v>
      </c>
      <c r="B39" s="105"/>
      <c r="C39" s="105"/>
      <c r="D39" s="105"/>
      <c r="E39" s="105"/>
      <c r="F39" s="106"/>
      <c r="G39" s="137"/>
      <c r="H39" s="106"/>
      <c r="I39" s="138">
        <v>0</v>
      </c>
      <c r="J39" s="139"/>
    </row>
    <row r="40" spans="1:10" x14ac:dyDescent="0.25">
      <c r="A40" s="136" t="s">
        <v>168</v>
      </c>
      <c r="B40" s="105"/>
      <c r="C40" s="105"/>
      <c r="D40" s="105"/>
      <c r="E40" s="105"/>
      <c r="F40" s="106"/>
      <c r="G40" s="137"/>
      <c r="H40" s="106"/>
      <c r="I40" s="140">
        <f>I38+I39</f>
        <v>133115.44</v>
      </c>
      <c r="J40" s="139"/>
    </row>
    <row r="41" spans="1:10" x14ac:dyDescent="0.25">
      <c r="A41" s="116" t="s">
        <v>169</v>
      </c>
      <c r="B41" s="113"/>
      <c r="C41" s="113"/>
      <c r="D41" s="113"/>
      <c r="E41" s="113"/>
      <c r="F41" s="113"/>
      <c r="G41" s="113"/>
      <c r="H41" s="113"/>
      <c r="I41" s="113"/>
      <c r="J41" s="113"/>
    </row>
    <row r="42" spans="1:10" x14ac:dyDescent="0.25">
      <c r="A42" s="116" t="s">
        <v>170</v>
      </c>
      <c r="B42" s="113"/>
      <c r="C42" s="113"/>
      <c r="D42" s="113"/>
      <c r="E42" s="113"/>
      <c r="F42" s="113"/>
      <c r="G42" s="113"/>
      <c r="H42" s="113"/>
      <c r="I42" s="113"/>
      <c r="J42" s="113"/>
    </row>
    <row r="43" spans="1:10" x14ac:dyDescent="0.25">
      <c r="A43" s="116" t="s">
        <v>171</v>
      </c>
      <c r="B43" s="113"/>
      <c r="C43" s="113"/>
      <c r="D43" s="113"/>
      <c r="E43" s="113"/>
      <c r="F43" s="113"/>
      <c r="G43" s="113"/>
      <c r="H43" s="113"/>
      <c r="I43" s="113"/>
      <c r="J43" s="113"/>
    </row>
    <row r="44" spans="1:10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21.75" customHeight="1" x14ac:dyDescent="0.25">
      <c r="A45" s="133" t="s">
        <v>172</v>
      </c>
      <c r="B45" s="134"/>
      <c r="C45" s="134"/>
      <c r="D45" s="134"/>
      <c r="E45" s="134"/>
      <c r="F45" s="134"/>
      <c r="G45" s="134"/>
      <c r="H45" s="134"/>
      <c r="I45" s="134"/>
      <c r="J45" s="129"/>
    </row>
    <row r="46" spans="1:10" x14ac:dyDescent="0.25">
      <c r="A46" s="53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3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3"/>
      <c r="B48" s="54"/>
      <c r="C48" s="54"/>
      <c r="D48" s="54"/>
      <c r="E48" s="54"/>
      <c r="F48" s="54"/>
      <c r="G48" s="54"/>
      <c r="H48" s="54"/>
      <c r="I48" s="54"/>
      <c r="J48" s="54"/>
    </row>
    <row r="49" spans="1:10" x14ac:dyDescent="0.25">
      <c r="A49" s="53"/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53"/>
      <c r="B50" s="54"/>
      <c r="C50" s="54"/>
      <c r="D50" s="54"/>
      <c r="E50" s="54"/>
      <c r="F50" s="54"/>
      <c r="G50" s="54"/>
      <c r="H50" s="54"/>
      <c r="I50" s="54"/>
      <c r="J50" s="54"/>
    </row>
    <row r="51" spans="1:10" x14ac:dyDescent="0.25">
      <c r="A51" s="53"/>
      <c r="B51" s="54"/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53"/>
      <c r="B52" s="54"/>
      <c r="C52" s="54"/>
      <c r="D52" s="54"/>
      <c r="E52" s="54"/>
      <c r="F52" s="54"/>
      <c r="G52" s="54"/>
      <c r="H52" s="54"/>
      <c r="I52" s="54"/>
      <c r="J52" s="54"/>
    </row>
    <row r="53" spans="1:10" x14ac:dyDescent="0.25">
      <c r="A53" s="53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</row>
    <row r="55" spans="1:10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</row>
    <row r="56" spans="1:10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</row>
    <row r="57" spans="1:10" x14ac:dyDescent="0.25">
      <c r="A57" s="53"/>
      <c r="B57" s="54"/>
      <c r="C57" s="54"/>
      <c r="D57" s="54"/>
      <c r="E57" s="54"/>
      <c r="F57" s="54"/>
      <c r="G57" s="54"/>
      <c r="H57" s="54"/>
      <c r="I57" s="54"/>
      <c r="J57" s="54"/>
    </row>
    <row r="58" spans="1:10" x14ac:dyDescent="0.25">
      <c r="A58" s="53"/>
      <c r="B58" s="54"/>
      <c r="C58" s="54"/>
      <c r="D58" s="54"/>
      <c r="E58" s="54"/>
      <c r="F58" s="54"/>
      <c r="G58" s="54"/>
      <c r="H58" s="54"/>
      <c r="I58" s="54"/>
      <c r="J58" s="54"/>
    </row>
    <row r="59" spans="1:10" x14ac:dyDescent="0.25">
      <c r="A59" s="53"/>
      <c r="B59" s="54"/>
      <c r="C59" s="54"/>
      <c r="D59" s="54"/>
      <c r="E59" s="54"/>
      <c r="F59" s="54"/>
      <c r="G59" s="54"/>
      <c r="H59" s="54"/>
      <c r="I59" s="54"/>
      <c r="J59" s="54"/>
    </row>
    <row r="60" spans="1:10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</row>
    <row r="61" spans="1:10" x14ac:dyDescent="0.25">
      <c r="A61" s="53"/>
      <c r="B61" s="54"/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53"/>
      <c r="B62" s="54"/>
      <c r="C62" s="54"/>
      <c r="D62" s="54"/>
      <c r="E62" s="54"/>
      <c r="F62" s="54"/>
      <c r="G62" s="54"/>
      <c r="H62" s="54"/>
      <c r="I62" s="54"/>
      <c r="J62" s="54"/>
    </row>
    <row r="63" spans="1:10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</row>
    <row r="66" spans="1:10" x14ac:dyDescent="0.25">
      <c r="A66" s="53"/>
      <c r="B66" s="54"/>
      <c r="C66" s="54"/>
      <c r="D66" s="54"/>
      <c r="E66" s="54"/>
      <c r="F66" s="54"/>
      <c r="G66" s="54"/>
      <c r="H66" s="54"/>
      <c r="I66" s="54"/>
      <c r="J66" s="54"/>
    </row>
    <row r="67" spans="1:10" x14ac:dyDescent="0.25">
      <c r="A67" s="53"/>
      <c r="B67" s="54"/>
      <c r="C67" s="54"/>
      <c r="D67" s="54"/>
      <c r="E67" s="54"/>
      <c r="F67" s="54"/>
      <c r="G67" s="54"/>
      <c r="H67" s="54"/>
      <c r="I67" s="54"/>
      <c r="J67" s="54"/>
    </row>
    <row r="68" spans="1:10" x14ac:dyDescent="0.25">
      <c r="A68" s="53"/>
      <c r="B68" s="54"/>
      <c r="C68" s="54"/>
      <c r="D68" s="54"/>
      <c r="E68" s="54"/>
      <c r="F68" s="54"/>
      <c r="G68" s="54"/>
      <c r="H68" s="54"/>
      <c r="I68" s="54"/>
      <c r="J68" s="54"/>
    </row>
    <row r="69" spans="1:10" ht="15.75" x14ac:dyDescent="0.25">
      <c r="A69" s="135" t="s">
        <v>128</v>
      </c>
      <c r="B69" s="135"/>
      <c r="C69" s="135"/>
      <c r="D69" s="135"/>
      <c r="E69" s="135"/>
      <c r="F69" s="135"/>
      <c r="G69" s="135"/>
      <c r="H69" s="135"/>
      <c r="I69" s="135"/>
      <c r="J69" s="135"/>
    </row>
    <row r="70" spans="1:10" x14ac:dyDescent="0.25">
      <c r="A70" s="130" t="s">
        <v>129</v>
      </c>
      <c r="B70" s="130"/>
      <c r="C70" s="130"/>
      <c r="D70" s="130"/>
      <c r="E70" s="130"/>
      <c r="F70" s="130"/>
      <c r="G70" s="130"/>
      <c r="H70" s="130"/>
      <c r="I70" s="130"/>
      <c r="J70" s="130"/>
    </row>
    <row r="71" spans="1:10" x14ac:dyDescent="0.25">
      <c r="A71" s="130" t="s">
        <v>130</v>
      </c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0" x14ac:dyDescent="0.25">
      <c r="A72" s="130" t="s">
        <v>131</v>
      </c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5">
      <c r="A73" s="131" t="s">
        <v>132</v>
      </c>
      <c r="B73" s="131"/>
      <c r="C73" s="131"/>
      <c r="D73" s="131"/>
      <c r="E73" s="131"/>
      <c r="F73" s="131"/>
      <c r="G73" s="131"/>
      <c r="H73" s="131"/>
      <c r="I73" s="131"/>
      <c r="J73" s="131"/>
    </row>
    <row r="74" spans="1:10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x14ac:dyDescent="0.25">
      <c r="A75" s="132" t="s">
        <v>133</v>
      </c>
      <c r="B75" s="113"/>
      <c r="C75" s="113"/>
      <c r="D75" s="113"/>
      <c r="E75" s="113"/>
      <c r="F75" s="113"/>
      <c r="G75" s="113"/>
      <c r="H75" s="113"/>
      <c r="I75" s="113"/>
      <c r="J75" s="113"/>
    </row>
    <row r="76" spans="1:10" x14ac:dyDescent="0.25">
      <c r="A76" s="132" t="s">
        <v>134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25">
      <c r="A77" s="53"/>
      <c r="B77" s="54"/>
      <c r="C77" s="54"/>
      <c r="D77" s="54"/>
      <c r="E77" s="54"/>
      <c r="F77" s="54"/>
      <c r="G77" s="54"/>
      <c r="H77" s="54"/>
      <c r="I77" s="54"/>
      <c r="J77" s="54"/>
    </row>
    <row r="78" spans="1:10" x14ac:dyDescent="0.25">
      <c r="A78" s="114" t="s">
        <v>173</v>
      </c>
      <c r="B78" s="105"/>
      <c r="C78" s="105"/>
      <c r="D78" s="105"/>
      <c r="E78" s="105"/>
      <c r="F78" s="105"/>
      <c r="G78" s="105"/>
      <c r="H78" s="105"/>
      <c r="I78" s="105"/>
      <c r="J78" s="106"/>
    </row>
    <row r="79" spans="1:10" x14ac:dyDescent="0.25">
      <c r="A79" s="126" t="str">
        <f>A19</f>
        <v>ORIGEM DOS RECURSOS (1): Municipal</v>
      </c>
      <c r="B79" s="105"/>
      <c r="C79" s="105"/>
      <c r="D79" s="105"/>
      <c r="E79" s="105"/>
      <c r="F79" s="105"/>
      <c r="G79" s="105"/>
      <c r="H79" s="105"/>
      <c r="I79" s="105"/>
      <c r="J79" s="106"/>
    </row>
    <row r="80" spans="1:10" ht="72.75" x14ac:dyDescent="0.25">
      <c r="A80" s="127" t="s">
        <v>174</v>
      </c>
      <c r="B80" s="106"/>
      <c r="C80" s="128" t="s">
        <v>175</v>
      </c>
      <c r="D80" s="129"/>
      <c r="E80" s="127" t="s">
        <v>176</v>
      </c>
      <c r="F80" s="106"/>
      <c r="G80" s="127" t="s">
        <v>177</v>
      </c>
      <c r="H80" s="106"/>
      <c r="I80" s="55" t="s">
        <v>178</v>
      </c>
      <c r="J80" s="55" t="s">
        <v>179</v>
      </c>
    </row>
    <row r="81" spans="1:14" x14ac:dyDescent="0.25">
      <c r="A81" s="119" t="s">
        <v>180</v>
      </c>
      <c r="B81" s="119"/>
      <c r="C81" s="120">
        <v>10872.97</v>
      </c>
      <c r="D81" s="112"/>
      <c r="E81" s="110">
        <v>0</v>
      </c>
      <c r="F81" s="112"/>
      <c r="G81" s="110">
        <f t="shared" ref="G81:G86" si="0">C81-J81</f>
        <v>8431.4399999999987</v>
      </c>
      <c r="H81" s="112"/>
      <c r="I81" s="56">
        <f t="shared" ref="I81:I86" si="1">+E81+G81</f>
        <v>8431.4399999999987</v>
      </c>
      <c r="J81" s="56">
        <v>2441.5300000000002</v>
      </c>
    </row>
    <row r="82" spans="1:14" x14ac:dyDescent="0.25">
      <c r="A82" s="123" t="s">
        <v>181</v>
      </c>
      <c r="B82" s="123"/>
      <c r="C82" s="120">
        <v>5523.09</v>
      </c>
      <c r="D82" s="112"/>
      <c r="E82" s="110">
        <v>0</v>
      </c>
      <c r="F82" s="112"/>
      <c r="G82" s="110">
        <f t="shared" si="0"/>
        <v>5082.3100000000004</v>
      </c>
      <c r="H82" s="112"/>
      <c r="I82" s="56">
        <f t="shared" si="1"/>
        <v>5082.3100000000004</v>
      </c>
      <c r="J82" s="56">
        <v>440.78</v>
      </c>
    </row>
    <row r="83" spans="1:14" x14ac:dyDescent="0.25">
      <c r="A83" s="124" t="s">
        <v>182</v>
      </c>
      <c r="B83" s="125"/>
      <c r="C83" s="120">
        <f>130011.76-16428.11</f>
        <v>113583.65</v>
      </c>
      <c r="D83" s="112"/>
      <c r="E83" s="110">
        <v>0</v>
      </c>
      <c r="F83" s="112"/>
      <c r="G83" s="110">
        <f t="shared" si="0"/>
        <v>105455.72</v>
      </c>
      <c r="H83" s="112"/>
      <c r="I83" s="56">
        <f t="shared" si="1"/>
        <v>105455.72</v>
      </c>
      <c r="J83" s="56">
        <v>8127.93</v>
      </c>
    </row>
    <row r="84" spans="1:14" x14ac:dyDescent="0.25">
      <c r="A84" s="119" t="s">
        <v>183</v>
      </c>
      <c r="B84" s="119"/>
      <c r="C84" s="120">
        <v>927.21</v>
      </c>
      <c r="D84" s="112"/>
      <c r="E84" s="110">
        <v>0</v>
      </c>
      <c r="F84" s="112"/>
      <c r="G84" s="110">
        <f t="shared" si="0"/>
        <v>417.21000000000004</v>
      </c>
      <c r="H84" s="112"/>
      <c r="I84" s="56">
        <f t="shared" si="1"/>
        <v>417.21000000000004</v>
      </c>
      <c r="J84" s="56">
        <v>510</v>
      </c>
    </row>
    <row r="85" spans="1:14" x14ac:dyDescent="0.25">
      <c r="A85" s="119" t="s">
        <v>184</v>
      </c>
      <c r="B85" s="119"/>
      <c r="C85" s="120">
        <v>4694.75</v>
      </c>
      <c r="D85" s="112"/>
      <c r="E85" s="110">
        <v>0</v>
      </c>
      <c r="F85" s="112"/>
      <c r="G85" s="110">
        <f t="shared" si="0"/>
        <v>1276.1999999999998</v>
      </c>
      <c r="H85" s="112"/>
      <c r="I85" s="56">
        <f t="shared" si="1"/>
        <v>1276.1999999999998</v>
      </c>
      <c r="J85" s="56">
        <v>3418.55</v>
      </c>
    </row>
    <row r="86" spans="1:14" x14ac:dyDescent="0.25">
      <c r="A86" s="119" t="s">
        <v>185</v>
      </c>
      <c r="B86" s="119"/>
      <c r="C86" s="120">
        <v>2916.56</v>
      </c>
      <c r="D86" s="112"/>
      <c r="E86" s="110">
        <v>0</v>
      </c>
      <c r="F86" s="112"/>
      <c r="G86" s="110">
        <f t="shared" si="0"/>
        <v>1895.56</v>
      </c>
      <c r="H86" s="112"/>
      <c r="I86" s="56">
        <f t="shared" si="1"/>
        <v>1895.56</v>
      </c>
      <c r="J86" s="56">
        <v>1021</v>
      </c>
      <c r="N86" s="31"/>
    </row>
    <row r="87" spans="1:14" x14ac:dyDescent="0.25">
      <c r="A87" s="121" t="s">
        <v>126</v>
      </c>
      <c r="B87" s="122"/>
      <c r="C87" s="120">
        <f>SUM(C81:D86)</f>
        <v>138518.22999999998</v>
      </c>
      <c r="D87" s="112"/>
      <c r="E87" s="110">
        <f>SUM(E81:F86)</f>
        <v>0</v>
      </c>
      <c r="F87" s="112"/>
      <c r="G87" s="110">
        <f>SUM(G81:H86)</f>
        <v>122558.44</v>
      </c>
      <c r="H87" s="112"/>
      <c r="I87" s="56">
        <f>SUM(I81:I86)</f>
        <v>122558.44</v>
      </c>
      <c r="J87" s="56">
        <f>SUM(J81:J86)</f>
        <v>15959.79</v>
      </c>
    </row>
    <row r="88" spans="1:14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</row>
    <row r="89" spans="1:14" x14ac:dyDescent="0.25">
      <c r="A89" s="116" t="s">
        <v>186</v>
      </c>
      <c r="B89" s="113"/>
      <c r="C89" s="113"/>
      <c r="D89" s="113"/>
      <c r="E89" s="113"/>
      <c r="F89" s="113"/>
      <c r="G89" s="113"/>
      <c r="H89" s="113"/>
      <c r="I89" s="113"/>
      <c r="J89" s="113"/>
    </row>
    <row r="90" spans="1:14" x14ac:dyDescent="0.25">
      <c r="A90" s="116" t="s">
        <v>187</v>
      </c>
      <c r="B90" s="113"/>
      <c r="C90" s="113"/>
      <c r="D90" s="113"/>
      <c r="E90" s="113"/>
      <c r="F90" s="113"/>
      <c r="G90" s="113"/>
      <c r="H90" s="113"/>
      <c r="I90" s="113"/>
      <c r="J90" s="113"/>
    </row>
    <row r="91" spans="1:14" x14ac:dyDescent="0.25">
      <c r="A91" s="116" t="s">
        <v>188</v>
      </c>
      <c r="B91" s="113"/>
      <c r="C91" s="113"/>
      <c r="D91" s="113"/>
      <c r="E91" s="113"/>
      <c r="F91" s="113"/>
      <c r="G91" s="113"/>
      <c r="H91" s="113"/>
      <c r="I91" s="113"/>
      <c r="J91" s="113"/>
    </row>
    <row r="92" spans="1:14" x14ac:dyDescent="0.25">
      <c r="A92" s="116" t="s">
        <v>189</v>
      </c>
      <c r="B92" s="113"/>
      <c r="C92" s="113"/>
      <c r="D92" s="113"/>
      <c r="E92" s="113"/>
      <c r="F92" s="113"/>
      <c r="G92" s="113"/>
      <c r="H92" s="113"/>
      <c r="I92" s="113"/>
      <c r="J92" s="113"/>
    </row>
    <row r="93" spans="1:14" ht="23.25" customHeight="1" x14ac:dyDescent="0.25">
      <c r="A93" s="117" t="s">
        <v>190</v>
      </c>
      <c r="B93" s="118"/>
      <c r="C93" s="118"/>
      <c r="D93" s="118"/>
      <c r="E93" s="118"/>
      <c r="F93" s="118"/>
      <c r="G93" s="118"/>
      <c r="H93" s="118"/>
      <c r="I93" s="118"/>
      <c r="J93" s="118"/>
    </row>
    <row r="94" spans="1:14" x14ac:dyDescent="0.25">
      <c r="A94" s="116" t="s">
        <v>191</v>
      </c>
      <c r="B94" s="113"/>
      <c r="C94" s="113"/>
      <c r="D94" s="113"/>
      <c r="E94" s="113"/>
      <c r="F94" s="113"/>
      <c r="G94" s="113"/>
      <c r="H94" s="113"/>
      <c r="I94" s="113"/>
      <c r="J94" s="113"/>
    </row>
    <row r="95" spans="1:14" x14ac:dyDescent="0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</row>
    <row r="96" spans="1:14" x14ac:dyDescent="0.25">
      <c r="A96" s="114" t="s">
        <v>192</v>
      </c>
      <c r="B96" s="105"/>
      <c r="C96" s="105"/>
      <c r="D96" s="105"/>
      <c r="E96" s="105"/>
      <c r="F96" s="105"/>
      <c r="G96" s="105"/>
      <c r="H96" s="105"/>
      <c r="I96" s="105"/>
      <c r="J96" s="106"/>
    </row>
    <row r="97" spans="1:10" x14ac:dyDescent="0.25">
      <c r="A97" s="104" t="s">
        <v>193</v>
      </c>
      <c r="B97" s="105"/>
      <c r="C97" s="105"/>
      <c r="D97" s="105"/>
      <c r="E97" s="105"/>
      <c r="F97" s="105"/>
      <c r="G97" s="106"/>
      <c r="H97" s="107">
        <f>I40</f>
        <v>133115.44</v>
      </c>
      <c r="I97" s="108"/>
      <c r="J97" s="109"/>
    </row>
    <row r="98" spans="1:10" x14ac:dyDescent="0.25">
      <c r="A98" s="104" t="s">
        <v>194</v>
      </c>
      <c r="B98" s="105"/>
      <c r="C98" s="105"/>
      <c r="D98" s="105"/>
      <c r="E98" s="105"/>
      <c r="F98" s="105"/>
      <c r="G98" s="106"/>
      <c r="H98" s="115">
        <f>I87</f>
        <v>122558.44</v>
      </c>
      <c r="I98" s="108"/>
      <c r="J98" s="109"/>
    </row>
    <row r="99" spans="1:10" x14ac:dyDescent="0.25">
      <c r="A99" s="104" t="s">
        <v>195</v>
      </c>
      <c r="B99" s="105"/>
      <c r="C99" s="105"/>
      <c r="D99" s="105"/>
      <c r="E99" s="105"/>
      <c r="F99" s="105"/>
      <c r="G99" s="106"/>
      <c r="H99" s="107">
        <f>I38-H98-I39</f>
        <v>10557</v>
      </c>
      <c r="I99" s="108"/>
      <c r="J99" s="109"/>
    </row>
    <row r="100" spans="1:10" x14ac:dyDescent="0.25">
      <c r="A100" s="104" t="s">
        <v>196</v>
      </c>
      <c r="B100" s="105"/>
      <c r="C100" s="105"/>
      <c r="D100" s="105"/>
      <c r="E100" s="105"/>
      <c r="F100" s="105"/>
      <c r="G100" s="106"/>
      <c r="H100" s="110">
        <v>0</v>
      </c>
      <c r="I100" s="111"/>
      <c r="J100" s="112"/>
    </row>
    <row r="101" spans="1:10" x14ac:dyDescent="0.25">
      <c r="A101" s="104" t="s">
        <v>197</v>
      </c>
      <c r="B101" s="105"/>
      <c r="C101" s="105"/>
      <c r="D101" s="105"/>
      <c r="E101" s="105"/>
      <c r="F101" s="105"/>
      <c r="G101" s="106"/>
      <c r="H101" s="107">
        <f>H99-H100</f>
        <v>10557</v>
      </c>
      <c r="I101" s="108"/>
      <c r="J101" s="109"/>
    </row>
    <row r="102" spans="1:10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0" x14ac:dyDescent="0.25">
      <c r="A103" s="98" t="s">
        <v>198</v>
      </c>
      <c r="B103" s="99"/>
      <c r="C103" s="99"/>
      <c r="D103" s="99"/>
      <c r="E103" s="99"/>
      <c r="F103" s="99"/>
      <c r="G103" s="99"/>
      <c r="H103" s="99"/>
      <c r="I103" s="99"/>
      <c r="J103" s="100"/>
    </row>
    <row r="104" spans="1:10" ht="12" customHeight="1" x14ac:dyDescent="0.25">
      <c r="A104" s="101"/>
      <c r="B104" s="102"/>
      <c r="C104" s="102"/>
      <c r="D104" s="102"/>
      <c r="E104" s="102"/>
      <c r="F104" s="102"/>
      <c r="G104" s="102"/>
      <c r="H104" s="102"/>
      <c r="I104" s="102"/>
      <c r="J104" s="103"/>
    </row>
    <row r="105" spans="1:10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 x14ac:dyDescent="0.25">
      <c r="A106" s="57"/>
      <c r="B106" s="57" t="s">
        <v>206</v>
      </c>
      <c r="C106" s="57"/>
      <c r="D106" s="57"/>
      <c r="E106" s="57"/>
      <c r="F106" s="57"/>
      <c r="G106" s="57"/>
      <c r="H106" s="57"/>
      <c r="I106" s="57"/>
      <c r="J106" s="51"/>
    </row>
    <row r="107" spans="1:10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51"/>
    </row>
    <row r="108" spans="1:10" x14ac:dyDescent="0.25">
      <c r="A108" s="57"/>
      <c r="B108" s="57"/>
      <c r="C108" s="57"/>
      <c r="D108" s="57"/>
      <c r="E108" s="57"/>
      <c r="F108" s="57"/>
      <c r="G108" s="57"/>
      <c r="H108" s="57"/>
      <c r="I108" s="57"/>
      <c r="J108" s="51"/>
    </row>
    <row r="109" spans="1:10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1"/>
    </row>
    <row r="110" spans="1:10" x14ac:dyDescent="0.25">
      <c r="A110" s="57"/>
      <c r="B110" s="57"/>
      <c r="C110" s="57"/>
      <c r="D110" s="57"/>
      <c r="E110" s="57"/>
      <c r="F110" s="57"/>
      <c r="G110" s="57"/>
      <c r="H110" s="57"/>
      <c r="I110" s="57"/>
      <c r="J110" s="51"/>
    </row>
    <row r="111" spans="1:10" x14ac:dyDescent="0.25">
      <c r="A111" s="57"/>
      <c r="B111" s="58" t="s">
        <v>199</v>
      </c>
      <c r="C111" s="57"/>
      <c r="D111" s="57"/>
      <c r="E111" s="57"/>
      <c r="F111" s="57"/>
      <c r="G111" s="57"/>
      <c r="H111" s="58" t="s">
        <v>200</v>
      </c>
      <c r="I111" s="57"/>
      <c r="J111" s="51"/>
    </row>
    <row r="112" spans="1:10" x14ac:dyDescent="0.25">
      <c r="A112" s="57"/>
      <c r="B112" s="57" t="s">
        <v>201</v>
      </c>
      <c r="C112" s="57"/>
      <c r="D112" s="57"/>
      <c r="E112" s="57"/>
      <c r="F112" s="57"/>
      <c r="G112" s="57"/>
      <c r="H112" s="57" t="s">
        <v>202</v>
      </c>
      <c r="I112" s="57"/>
    </row>
    <row r="113" spans="2:8" x14ac:dyDescent="0.25">
      <c r="B113" s="59" t="s">
        <v>203</v>
      </c>
      <c r="H113" s="60" t="s">
        <v>204</v>
      </c>
    </row>
  </sheetData>
  <mergeCells count="151"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2:D22"/>
    <mergeCell ref="E22:F22"/>
    <mergeCell ref="G22:H22"/>
    <mergeCell ref="I22:J22"/>
    <mergeCell ref="A23:D23"/>
    <mergeCell ref="E23:F23"/>
    <mergeCell ref="G23:H23"/>
    <mergeCell ref="I23:J23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8:J8"/>
    <mergeCell ref="A10:J10"/>
    <mergeCell ref="A11:J11"/>
    <mergeCell ref="A12:J12"/>
    <mergeCell ref="A13:J13"/>
    <mergeCell ref="A14:J14"/>
    <mergeCell ref="A27:D27"/>
    <mergeCell ref="E27:F27"/>
    <mergeCell ref="G27:H27"/>
    <mergeCell ref="I27:J27"/>
    <mergeCell ref="A26:D26"/>
    <mergeCell ref="E26:F26"/>
    <mergeCell ref="G26:H26"/>
    <mergeCell ref="I26:J26"/>
    <mergeCell ref="A25:D25"/>
    <mergeCell ref="E25:F25"/>
    <mergeCell ref="G25:H25"/>
    <mergeCell ref="I25:J25"/>
    <mergeCell ref="A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F34"/>
    <mergeCell ref="G34:H34"/>
    <mergeCell ref="I34:J34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71:J71"/>
    <mergeCell ref="A72:J72"/>
    <mergeCell ref="A73:J73"/>
    <mergeCell ref="A75:J75"/>
    <mergeCell ref="A76:J76"/>
    <mergeCell ref="A78:J78"/>
    <mergeCell ref="A41:J41"/>
    <mergeCell ref="A42:J42"/>
    <mergeCell ref="A43:J43"/>
    <mergeCell ref="A45:J45"/>
    <mergeCell ref="A69:J69"/>
    <mergeCell ref="A70:J70"/>
    <mergeCell ref="A79:J79"/>
    <mergeCell ref="A80:B80"/>
    <mergeCell ref="C80:D80"/>
    <mergeCell ref="E80:F80"/>
    <mergeCell ref="G80:H80"/>
    <mergeCell ref="A81:B81"/>
    <mergeCell ref="C81:D81"/>
    <mergeCell ref="E81:F81"/>
    <mergeCell ref="G81:H81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9:J89"/>
    <mergeCell ref="A90:J90"/>
    <mergeCell ref="A91:J91"/>
    <mergeCell ref="A92:J92"/>
    <mergeCell ref="A93:J93"/>
    <mergeCell ref="A94:J94"/>
    <mergeCell ref="A86:B86"/>
    <mergeCell ref="C86:D86"/>
    <mergeCell ref="E86:F86"/>
    <mergeCell ref="G86:H86"/>
    <mergeCell ref="A87:B87"/>
    <mergeCell ref="C87:D87"/>
    <mergeCell ref="E87:F87"/>
    <mergeCell ref="G87:H87"/>
    <mergeCell ref="A103:J104"/>
    <mergeCell ref="A99:G99"/>
    <mergeCell ref="H99:J99"/>
    <mergeCell ref="A100:G100"/>
    <mergeCell ref="H100:J100"/>
    <mergeCell ref="A101:G101"/>
    <mergeCell ref="H101:J101"/>
    <mergeCell ref="A95:J95"/>
    <mergeCell ref="A96:J96"/>
    <mergeCell ref="A97:G97"/>
    <mergeCell ref="H97:J97"/>
    <mergeCell ref="A98:G98"/>
    <mergeCell ref="H98:J98"/>
  </mergeCells>
  <hyperlinks>
    <hyperlink ref="A5" r:id="rId1" display="mailto:casadenazarejd@gmail.com"/>
    <hyperlink ref="A73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opLeftCell="A104" workbookViewId="0">
      <selection activeCell="H111" sqref="H111:I113"/>
    </sheetView>
  </sheetViews>
  <sheetFormatPr defaultColWidth="9.140625" defaultRowHeight="15" x14ac:dyDescent="0.25"/>
  <cols>
    <col min="1" max="2" width="13.7109375" style="29" customWidth="1"/>
    <col min="3" max="3" width="9.7109375" style="29" customWidth="1"/>
    <col min="4" max="4" width="11.7109375" style="29" customWidth="1"/>
    <col min="5" max="8" width="9.7109375" style="29" customWidth="1"/>
    <col min="9" max="10" width="15.7109375" style="29" customWidth="1"/>
    <col min="11" max="16384" width="9.140625" style="29"/>
  </cols>
  <sheetData>
    <row r="1" spans="1:10" ht="15.75" x14ac:dyDescent="0.25">
      <c r="A1" s="135" t="s">
        <v>128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x14ac:dyDescent="0.25">
      <c r="A2" s="130" t="s">
        <v>129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30" t="s">
        <v>130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3">
      <c r="A4" s="130" t="s">
        <v>131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4.45" x14ac:dyDescent="0.3">
      <c r="A5" s="131" t="s">
        <v>132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14.45" x14ac:dyDescent="0.3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5">
      <c r="A7" s="132" t="s">
        <v>133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0" ht="14.45" x14ac:dyDescent="0.3">
      <c r="A8" s="132" t="s">
        <v>134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0" ht="14.45" x14ac:dyDescent="0.3">
      <c r="A9" s="50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163" t="s">
        <v>135</v>
      </c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x14ac:dyDescent="0.25">
      <c r="A11" s="159" t="s">
        <v>136</v>
      </c>
      <c r="B11" s="105"/>
      <c r="C11" s="105"/>
      <c r="D11" s="105"/>
      <c r="E11" s="105"/>
      <c r="F11" s="105"/>
      <c r="G11" s="105"/>
      <c r="H11" s="105"/>
      <c r="I11" s="105"/>
      <c r="J11" s="106"/>
    </row>
    <row r="12" spans="1:10" ht="14.45" x14ac:dyDescent="0.3">
      <c r="A12" s="159" t="s">
        <v>137</v>
      </c>
      <c r="B12" s="105"/>
      <c r="C12" s="105"/>
      <c r="D12" s="105"/>
      <c r="E12" s="105"/>
      <c r="F12" s="105"/>
      <c r="G12" s="105"/>
      <c r="H12" s="105"/>
      <c r="I12" s="105"/>
      <c r="J12" s="106"/>
    </row>
    <row r="13" spans="1:10" x14ac:dyDescent="0.25">
      <c r="A13" s="159" t="s">
        <v>138</v>
      </c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x14ac:dyDescent="0.25">
      <c r="A14" s="163" t="s">
        <v>139</v>
      </c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0" ht="14.45" x14ac:dyDescent="0.3">
      <c r="A15" s="159" t="s">
        <v>140</v>
      </c>
      <c r="B15" s="105"/>
      <c r="C15" s="105"/>
      <c r="D15" s="105"/>
      <c r="E15" s="105"/>
      <c r="F15" s="105"/>
      <c r="G15" s="105"/>
      <c r="H15" s="105"/>
      <c r="I15" s="105"/>
      <c r="J15" s="106"/>
    </row>
    <row r="16" spans="1:10" x14ac:dyDescent="0.25">
      <c r="A16" s="160" t="s">
        <v>207</v>
      </c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 x14ac:dyDescent="0.25">
      <c r="A17" s="162" t="s">
        <v>141</v>
      </c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 ht="14.45" x14ac:dyDescent="0.3">
      <c r="A18" s="16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0" ht="14.45" x14ac:dyDescent="0.3">
      <c r="A19" s="165" t="s">
        <v>205</v>
      </c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 ht="14.45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x14ac:dyDescent="0.25">
      <c r="A21" s="127" t="s">
        <v>143</v>
      </c>
      <c r="B21" s="105"/>
      <c r="C21" s="105"/>
      <c r="D21" s="106"/>
      <c r="E21" s="127" t="s">
        <v>144</v>
      </c>
      <c r="F21" s="106"/>
      <c r="G21" s="127" t="s">
        <v>145</v>
      </c>
      <c r="H21" s="106"/>
      <c r="I21" s="127" t="s">
        <v>146</v>
      </c>
      <c r="J21" s="106"/>
    </row>
    <row r="22" spans="1:10" x14ac:dyDescent="0.25">
      <c r="A22" s="152" t="s">
        <v>147</v>
      </c>
      <c r="B22" s="153"/>
      <c r="C22" s="153"/>
      <c r="D22" s="154"/>
      <c r="E22" s="155">
        <v>43131</v>
      </c>
      <c r="F22" s="156"/>
      <c r="G22" s="157" t="s">
        <v>148</v>
      </c>
      <c r="H22" s="156"/>
      <c r="I22" s="158">
        <v>1543440</v>
      </c>
      <c r="J22" s="156"/>
    </row>
    <row r="23" spans="1:10" x14ac:dyDescent="0.25">
      <c r="A23" s="152" t="s">
        <v>149</v>
      </c>
      <c r="B23" s="153"/>
      <c r="C23" s="153"/>
      <c r="D23" s="154"/>
      <c r="E23" s="155">
        <v>43272</v>
      </c>
      <c r="F23" s="166"/>
      <c r="G23" s="157" t="s">
        <v>150</v>
      </c>
      <c r="H23" s="156"/>
      <c r="I23" s="158">
        <v>46306.06</v>
      </c>
      <c r="J23" s="167"/>
    </row>
    <row r="24" spans="1:10" x14ac:dyDescent="0.25">
      <c r="A24" s="152" t="s">
        <v>151</v>
      </c>
      <c r="B24" s="153"/>
      <c r="C24" s="153"/>
      <c r="D24" s="154"/>
      <c r="E24" s="155">
        <v>43462</v>
      </c>
      <c r="F24" s="156"/>
      <c r="G24" s="157" t="s">
        <v>152</v>
      </c>
      <c r="H24" s="156"/>
      <c r="I24" s="158">
        <v>1662821.82</v>
      </c>
      <c r="J24" s="156"/>
    </row>
    <row r="25" spans="1:10" x14ac:dyDescent="0.25">
      <c r="A25" s="152" t="s">
        <v>153</v>
      </c>
      <c r="B25" s="153"/>
      <c r="C25" s="153"/>
      <c r="D25" s="154"/>
      <c r="E25" s="155">
        <v>43588</v>
      </c>
      <c r="F25" s="156"/>
      <c r="G25" s="157" t="s">
        <v>152</v>
      </c>
      <c r="H25" s="156"/>
      <c r="I25" s="158">
        <v>1781796.38</v>
      </c>
      <c r="J25" s="156"/>
    </row>
    <row r="26" spans="1:10" x14ac:dyDescent="0.25">
      <c r="A26" s="152" t="s">
        <v>154</v>
      </c>
      <c r="B26" s="153"/>
      <c r="C26" s="153"/>
      <c r="D26" s="154"/>
      <c r="E26" s="155">
        <v>43825</v>
      </c>
      <c r="F26" s="156"/>
      <c r="G26" s="157" t="s">
        <v>155</v>
      </c>
      <c r="H26" s="156"/>
      <c r="I26" s="158">
        <v>3444361.84</v>
      </c>
      <c r="J26" s="156"/>
    </row>
    <row r="27" spans="1:10" x14ac:dyDescent="0.25">
      <c r="A27" s="152" t="s">
        <v>277</v>
      </c>
      <c r="B27" s="153"/>
      <c r="C27" s="153"/>
      <c r="D27" s="154"/>
      <c r="E27" s="155">
        <v>44292</v>
      </c>
      <c r="F27" s="156"/>
      <c r="G27" s="157" t="s">
        <v>278</v>
      </c>
      <c r="H27" s="156"/>
      <c r="I27" s="158">
        <v>2541151.52</v>
      </c>
      <c r="J27" s="156"/>
    </row>
    <row r="28" spans="1:10" x14ac:dyDescent="0.25">
      <c r="A28" s="51"/>
      <c r="B28" s="51"/>
      <c r="C28" s="51"/>
      <c r="D28" s="51"/>
      <c r="E28" s="51"/>
      <c r="F28" s="51"/>
      <c r="G28" s="51"/>
      <c r="H28" s="51"/>
      <c r="I28" s="52"/>
      <c r="J28" s="52"/>
    </row>
    <row r="29" spans="1:10" x14ac:dyDescent="0.25">
      <c r="A29" s="114" t="s">
        <v>156</v>
      </c>
      <c r="B29" s="105"/>
      <c r="C29" s="105"/>
      <c r="D29" s="105"/>
      <c r="E29" s="105"/>
      <c r="F29" s="105"/>
      <c r="G29" s="105"/>
      <c r="H29" s="105"/>
      <c r="I29" s="105"/>
      <c r="J29" s="106"/>
    </row>
    <row r="30" spans="1:10" x14ac:dyDescent="0.25">
      <c r="A30" s="149" t="s">
        <v>157</v>
      </c>
      <c r="B30" s="106"/>
      <c r="C30" s="149" t="s">
        <v>158</v>
      </c>
      <c r="D30" s="106"/>
      <c r="E30" s="149" t="s">
        <v>159</v>
      </c>
      <c r="F30" s="106"/>
      <c r="G30" s="149" t="s">
        <v>160</v>
      </c>
      <c r="H30" s="150"/>
      <c r="I30" s="149" t="s">
        <v>161</v>
      </c>
      <c r="J30" s="106"/>
    </row>
    <row r="31" spans="1:10" x14ac:dyDescent="0.25">
      <c r="A31" s="151"/>
      <c r="B31" s="109"/>
      <c r="C31" s="110"/>
      <c r="D31" s="112"/>
      <c r="E31" s="143"/>
      <c r="F31" s="109"/>
      <c r="G31" s="145"/>
      <c r="H31" s="146"/>
      <c r="I31" s="147"/>
      <c r="J31" s="139"/>
    </row>
    <row r="32" spans="1:10" x14ac:dyDescent="0.25">
      <c r="A32" s="143"/>
      <c r="B32" s="144"/>
      <c r="C32" s="110"/>
      <c r="D32" s="112"/>
      <c r="E32" s="143"/>
      <c r="F32" s="144"/>
      <c r="G32" s="145"/>
      <c r="H32" s="146"/>
      <c r="I32" s="147"/>
      <c r="J32" s="139"/>
    </row>
    <row r="33" spans="1:10" x14ac:dyDescent="0.25">
      <c r="A33" s="148"/>
      <c r="B33" s="106"/>
      <c r="C33" s="148"/>
      <c r="D33" s="106"/>
      <c r="E33" s="148"/>
      <c r="F33" s="106"/>
      <c r="G33" s="148"/>
      <c r="H33" s="106"/>
      <c r="I33" s="147"/>
      <c r="J33" s="139"/>
    </row>
    <row r="34" spans="1:10" x14ac:dyDescent="0.25">
      <c r="A34" s="136" t="s">
        <v>162</v>
      </c>
      <c r="B34" s="105"/>
      <c r="C34" s="105"/>
      <c r="D34" s="105"/>
      <c r="E34" s="105"/>
      <c r="F34" s="106"/>
      <c r="G34" s="137"/>
      <c r="H34" s="106"/>
      <c r="I34" s="138">
        <v>27099.64</v>
      </c>
      <c r="J34" s="139"/>
    </row>
    <row r="35" spans="1:10" x14ac:dyDescent="0.25">
      <c r="A35" s="136" t="s">
        <v>163</v>
      </c>
      <c r="B35" s="105"/>
      <c r="C35" s="105"/>
      <c r="D35" s="105"/>
      <c r="E35" s="105"/>
      <c r="F35" s="106"/>
      <c r="G35" s="137"/>
      <c r="H35" s="106"/>
      <c r="I35" s="140">
        <f>SUM(I31:J33)</f>
        <v>0</v>
      </c>
      <c r="J35" s="139"/>
    </row>
    <row r="36" spans="1:10" x14ac:dyDescent="0.25">
      <c r="A36" s="136" t="s">
        <v>164</v>
      </c>
      <c r="B36" s="105"/>
      <c r="C36" s="105"/>
      <c r="D36" s="105"/>
      <c r="E36" s="105"/>
      <c r="F36" s="106"/>
      <c r="G36" s="137"/>
      <c r="H36" s="106"/>
      <c r="I36" s="138">
        <v>0</v>
      </c>
      <c r="J36" s="139"/>
    </row>
    <row r="37" spans="1:10" x14ac:dyDescent="0.25">
      <c r="A37" s="136" t="s">
        <v>165</v>
      </c>
      <c r="B37" s="141"/>
      <c r="C37" s="141"/>
      <c r="D37" s="141"/>
      <c r="E37" s="141"/>
      <c r="F37" s="142"/>
      <c r="G37" s="137"/>
      <c r="H37" s="106"/>
      <c r="I37" s="140">
        <v>0</v>
      </c>
      <c r="J37" s="139"/>
    </row>
    <row r="38" spans="1:10" x14ac:dyDescent="0.25">
      <c r="A38" s="136" t="s">
        <v>166</v>
      </c>
      <c r="B38" s="105"/>
      <c r="C38" s="105"/>
      <c r="D38" s="105"/>
      <c r="E38" s="105"/>
      <c r="F38" s="106"/>
      <c r="G38" s="137"/>
      <c r="H38" s="106"/>
      <c r="I38" s="138">
        <f>SUM(I34:J37)</f>
        <v>27099.64</v>
      </c>
      <c r="J38" s="139"/>
    </row>
    <row r="39" spans="1:10" x14ac:dyDescent="0.25">
      <c r="A39" s="136" t="s">
        <v>167</v>
      </c>
      <c r="B39" s="105"/>
      <c r="C39" s="105"/>
      <c r="D39" s="105"/>
      <c r="E39" s="105"/>
      <c r="F39" s="106"/>
      <c r="G39" s="137"/>
      <c r="H39" s="106"/>
      <c r="I39" s="138">
        <v>0</v>
      </c>
      <c r="J39" s="139"/>
    </row>
    <row r="40" spans="1:10" x14ac:dyDescent="0.25">
      <c r="A40" s="136" t="s">
        <v>168</v>
      </c>
      <c r="B40" s="105"/>
      <c r="C40" s="105"/>
      <c r="D40" s="105"/>
      <c r="E40" s="105"/>
      <c r="F40" s="106"/>
      <c r="G40" s="137"/>
      <c r="H40" s="106"/>
      <c r="I40" s="140">
        <f>I38+I39</f>
        <v>27099.64</v>
      </c>
      <c r="J40" s="139"/>
    </row>
    <row r="41" spans="1:10" x14ac:dyDescent="0.25">
      <c r="A41" s="116" t="s">
        <v>169</v>
      </c>
      <c r="B41" s="113"/>
      <c r="C41" s="113"/>
      <c r="D41" s="113"/>
      <c r="E41" s="113"/>
      <c r="F41" s="113"/>
      <c r="G41" s="113"/>
      <c r="H41" s="113"/>
      <c r="I41" s="113"/>
      <c r="J41" s="113"/>
    </row>
    <row r="42" spans="1:10" x14ac:dyDescent="0.25">
      <c r="A42" s="116" t="s">
        <v>170</v>
      </c>
      <c r="B42" s="113"/>
      <c r="C42" s="113"/>
      <c r="D42" s="113"/>
      <c r="E42" s="113"/>
      <c r="F42" s="113"/>
      <c r="G42" s="113"/>
      <c r="H42" s="113"/>
      <c r="I42" s="113"/>
      <c r="J42" s="113"/>
    </row>
    <row r="43" spans="1:10" x14ac:dyDescent="0.25">
      <c r="A43" s="116" t="s">
        <v>171</v>
      </c>
      <c r="B43" s="113"/>
      <c r="C43" s="113"/>
      <c r="D43" s="113"/>
      <c r="E43" s="113"/>
      <c r="F43" s="113"/>
      <c r="G43" s="113"/>
      <c r="H43" s="113"/>
      <c r="I43" s="113"/>
      <c r="J43" s="113"/>
    </row>
    <row r="44" spans="1:10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21.75" customHeight="1" x14ac:dyDescent="0.25">
      <c r="A45" s="133" t="s">
        <v>172</v>
      </c>
      <c r="B45" s="134"/>
      <c r="C45" s="134"/>
      <c r="D45" s="134"/>
      <c r="E45" s="134"/>
      <c r="F45" s="134"/>
      <c r="G45" s="134"/>
      <c r="H45" s="134"/>
      <c r="I45" s="134"/>
      <c r="J45" s="129"/>
    </row>
    <row r="46" spans="1:10" x14ac:dyDescent="0.25">
      <c r="A46" s="53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3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3"/>
      <c r="B48" s="54"/>
      <c r="C48" s="54"/>
      <c r="D48" s="54"/>
      <c r="E48" s="54"/>
      <c r="F48" s="54"/>
      <c r="G48" s="54"/>
      <c r="H48" s="54"/>
      <c r="I48" s="54"/>
      <c r="J48" s="54"/>
    </row>
    <row r="49" spans="1:10" x14ac:dyDescent="0.25">
      <c r="A49" s="53"/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53"/>
      <c r="B50" s="54"/>
      <c r="C50" s="54"/>
      <c r="D50" s="54"/>
      <c r="E50" s="54"/>
      <c r="F50" s="54"/>
      <c r="G50" s="54"/>
      <c r="H50" s="54"/>
      <c r="I50" s="54"/>
      <c r="J50" s="54"/>
    </row>
    <row r="51" spans="1:10" x14ac:dyDescent="0.25">
      <c r="A51" s="53"/>
      <c r="B51" s="54"/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53"/>
      <c r="B52" s="54"/>
      <c r="C52" s="54"/>
      <c r="D52" s="54"/>
      <c r="E52" s="54"/>
      <c r="F52" s="54"/>
      <c r="G52" s="54"/>
      <c r="H52" s="54"/>
      <c r="I52" s="54"/>
      <c r="J52" s="54"/>
    </row>
    <row r="53" spans="1:10" x14ac:dyDescent="0.25">
      <c r="A53" s="53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</row>
    <row r="55" spans="1:10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</row>
    <row r="56" spans="1:10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</row>
    <row r="57" spans="1:10" x14ac:dyDescent="0.25">
      <c r="A57" s="53"/>
      <c r="B57" s="54"/>
      <c r="C57" s="54"/>
      <c r="D57" s="54"/>
      <c r="E57" s="54"/>
      <c r="F57" s="54"/>
      <c r="G57" s="54"/>
      <c r="H57" s="54"/>
      <c r="I57" s="54"/>
      <c r="J57" s="54"/>
    </row>
    <row r="58" spans="1:10" x14ac:dyDescent="0.25">
      <c r="A58" s="53"/>
      <c r="B58" s="54"/>
      <c r="C58" s="54"/>
      <c r="D58" s="54"/>
      <c r="E58" s="54"/>
      <c r="F58" s="54"/>
      <c r="G58" s="54"/>
      <c r="H58" s="54"/>
      <c r="I58" s="54"/>
      <c r="J58" s="54"/>
    </row>
    <row r="59" spans="1:10" x14ac:dyDescent="0.25">
      <c r="A59" s="53"/>
      <c r="B59" s="54"/>
      <c r="C59" s="54"/>
      <c r="D59" s="54"/>
      <c r="E59" s="54"/>
      <c r="F59" s="54"/>
      <c r="G59" s="54"/>
      <c r="H59" s="54"/>
      <c r="I59" s="54"/>
      <c r="J59" s="54"/>
    </row>
    <row r="60" spans="1:10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</row>
    <row r="61" spans="1:10" x14ac:dyDescent="0.25">
      <c r="A61" s="53"/>
      <c r="B61" s="54"/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53"/>
      <c r="B62" s="54"/>
      <c r="C62" s="54"/>
      <c r="D62" s="54"/>
      <c r="E62" s="54"/>
      <c r="F62" s="54"/>
      <c r="G62" s="54"/>
      <c r="H62" s="54"/>
      <c r="I62" s="54"/>
      <c r="J62" s="54"/>
    </row>
    <row r="63" spans="1:10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</row>
    <row r="66" spans="1:10" x14ac:dyDescent="0.25">
      <c r="A66" s="53"/>
      <c r="B66" s="54"/>
      <c r="C66" s="54"/>
      <c r="D66" s="54"/>
      <c r="E66" s="54"/>
      <c r="F66" s="54"/>
      <c r="G66" s="54"/>
      <c r="H66" s="54"/>
      <c r="I66" s="54"/>
      <c r="J66" s="54"/>
    </row>
    <row r="67" spans="1:10" x14ac:dyDescent="0.25">
      <c r="A67" s="53"/>
      <c r="B67" s="54"/>
      <c r="C67" s="54"/>
      <c r="D67" s="54"/>
      <c r="E67" s="54"/>
      <c r="F67" s="54"/>
      <c r="G67" s="54"/>
      <c r="H67" s="54"/>
      <c r="I67" s="54"/>
      <c r="J67" s="54"/>
    </row>
    <row r="68" spans="1:10" x14ac:dyDescent="0.25">
      <c r="A68" s="53"/>
      <c r="B68" s="54"/>
      <c r="C68" s="54"/>
      <c r="D68" s="54"/>
      <c r="E68" s="54"/>
      <c r="F68" s="54"/>
      <c r="G68" s="54"/>
      <c r="H68" s="54"/>
      <c r="I68" s="54"/>
      <c r="J68" s="54"/>
    </row>
    <row r="69" spans="1:10" ht="15.75" x14ac:dyDescent="0.25">
      <c r="A69" s="135" t="s">
        <v>128</v>
      </c>
      <c r="B69" s="135"/>
      <c r="C69" s="135"/>
      <c r="D69" s="135"/>
      <c r="E69" s="135"/>
      <c r="F69" s="135"/>
      <c r="G69" s="135"/>
      <c r="H69" s="135"/>
      <c r="I69" s="135"/>
      <c r="J69" s="135"/>
    </row>
    <row r="70" spans="1:10" x14ac:dyDescent="0.25">
      <c r="A70" s="130" t="s">
        <v>129</v>
      </c>
      <c r="B70" s="130"/>
      <c r="C70" s="130"/>
      <c r="D70" s="130"/>
      <c r="E70" s="130"/>
      <c r="F70" s="130"/>
      <c r="G70" s="130"/>
      <c r="H70" s="130"/>
      <c r="I70" s="130"/>
      <c r="J70" s="130"/>
    </row>
    <row r="71" spans="1:10" x14ac:dyDescent="0.25">
      <c r="A71" s="130" t="s">
        <v>130</v>
      </c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0" x14ac:dyDescent="0.25">
      <c r="A72" s="130" t="s">
        <v>131</v>
      </c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5">
      <c r="A73" s="131" t="s">
        <v>132</v>
      </c>
      <c r="B73" s="131"/>
      <c r="C73" s="131"/>
      <c r="D73" s="131"/>
      <c r="E73" s="131"/>
      <c r="F73" s="131"/>
      <c r="G73" s="131"/>
      <c r="H73" s="131"/>
      <c r="I73" s="131"/>
      <c r="J73" s="131"/>
    </row>
    <row r="74" spans="1:10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 x14ac:dyDescent="0.25">
      <c r="A75" s="132" t="s">
        <v>133</v>
      </c>
      <c r="B75" s="113"/>
      <c r="C75" s="113"/>
      <c r="D75" s="113"/>
      <c r="E75" s="113"/>
      <c r="F75" s="113"/>
      <c r="G75" s="113"/>
      <c r="H75" s="113"/>
      <c r="I75" s="113"/>
      <c r="J75" s="113"/>
    </row>
    <row r="76" spans="1:10" x14ac:dyDescent="0.25">
      <c r="A76" s="132" t="s">
        <v>134</v>
      </c>
      <c r="B76" s="113"/>
      <c r="C76" s="113"/>
      <c r="D76" s="113"/>
      <c r="E76" s="113"/>
      <c r="F76" s="113"/>
      <c r="G76" s="113"/>
      <c r="H76" s="113"/>
      <c r="I76" s="113"/>
      <c r="J76" s="113"/>
    </row>
    <row r="77" spans="1:10" x14ac:dyDescent="0.25">
      <c r="A77" s="53"/>
      <c r="B77" s="54"/>
      <c r="C77" s="54"/>
      <c r="D77" s="54"/>
      <c r="E77" s="54"/>
      <c r="F77" s="54"/>
      <c r="G77" s="54"/>
      <c r="H77" s="54"/>
      <c r="I77" s="54"/>
      <c r="J77" s="54"/>
    </row>
    <row r="78" spans="1:10" x14ac:dyDescent="0.25">
      <c r="A78" s="114" t="s">
        <v>173</v>
      </c>
      <c r="B78" s="105"/>
      <c r="C78" s="105"/>
      <c r="D78" s="105"/>
      <c r="E78" s="105"/>
      <c r="F78" s="105"/>
      <c r="G78" s="105"/>
      <c r="H78" s="105"/>
      <c r="I78" s="105"/>
      <c r="J78" s="106"/>
    </row>
    <row r="79" spans="1:10" x14ac:dyDescent="0.25">
      <c r="A79" s="126" t="str">
        <f>A19</f>
        <v>ORIGEM DOS RECURSOS (1): Federal</v>
      </c>
      <c r="B79" s="105"/>
      <c r="C79" s="105"/>
      <c r="D79" s="105"/>
      <c r="E79" s="105"/>
      <c r="F79" s="105"/>
      <c r="G79" s="105"/>
      <c r="H79" s="105"/>
      <c r="I79" s="105"/>
      <c r="J79" s="106"/>
    </row>
    <row r="80" spans="1:10" ht="72.75" x14ac:dyDescent="0.25">
      <c r="A80" s="127" t="s">
        <v>174</v>
      </c>
      <c r="B80" s="106"/>
      <c r="C80" s="128" t="s">
        <v>175</v>
      </c>
      <c r="D80" s="129"/>
      <c r="E80" s="127" t="s">
        <v>176</v>
      </c>
      <c r="F80" s="106"/>
      <c r="G80" s="127" t="s">
        <v>177</v>
      </c>
      <c r="H80" s="106"/>
      <c r="I80" s="55" t="s">
        <v>178</v>
      </c>
      <c r="J80" s="55" t="s">
        <v>179</v>
      </c>
    </row>
    <row r="81" spans="1:10" x14ac:dyDescent="0.25">
      <c r="A81" s="119" t="s">
        <v>180</v>
      </c>
      <c r="B81" s="119"/>
      <c r="C81" s="120">
        <v>0</v>
      </c>
      <c r="D81" s="112"/>
      <c r="E81" s="110">
        <v>1730.22</v>
      </c>
      <c r="F81" s="112"/>
      <c r="G81" s="110">
        <f t="shared" ref="G81:G86" si="0">C81-J81</f>
        <v>0</v>
      </c>
      <c r="H81" s="112"/>
      <c r="I81" s="56">
        <f t="shared" ref="I81:I86" si="1">+E81+G81</f>
        <v>1730.22</v>
      </c>
      <c r="J81" s="56">
        <v>0</v>
      </c>
    </row>
    <row r="82" spans="1:10" x14ac:dyDescent="0.25">
      <c r="A82" s="123" t="s">
        <v>181</v>
      </c>
      <c r="B82" s="123"/>
      <c r="C82" s="120">
        <v>0</v>
      </c>
      <c r="D82" s="112"/>
      <c r="E82" s="110">
        <v>1778.5</v>
      </c>
      <c r="F82" s="112"/>
      <c r="G82" s="110">
        <f t="shared" si="0"/>
        <v>0</v>
      </c>
      <c r="H82" s="112"/>
      <c r="I82" s="56">
        <f t="shared" si="1"/>
        <v>1778.5</v>
      </c>
      <c r="J82" s="56">
        <v>0</v>
      </c>
    </row>
    <row r="83" spans="1:10" x14ac:dyDescent="0.25">
      <c r="A83" s="124" t="s">
        <v>182</v>
      </c>
      <c r="B83" s="125"/>
      <c r="C83" s="120">
        <v>16428.11</v>
      </c>
      <c r="D83" s="112"/>
      <c r="E83" s="110">
        <v>0</v>
      </c>
      <c r="F83" s="112"/>
      <c r="G83" s="110">
        <f t="shared" si="0"/>
        <v>16428.11</v>
      </c>
      <c r="H83" s="112"/>
      <c r="I83" s="56">
        <f t="shared" si="1"/>
        <v>16428.11</v>
      </c>
      <c r="J83" s="56">
        <v>0</v>
      </c>
    </row>
    <row r="84" spans="1:10" x14ac:dyDescent="0.25">
      <c r="A84" s="119" t="s">
        <v>183</v>
      </c>
      <c r="B84" s="119"/>
      <c r="C84" s="120">
        <v>0</v>
      </c>
      <c r="D84" s="112"/>
      <c r="E84" s="110">
        <v>0</v>
      </c>
      <c r="F84" s="112"/>
      <c r="G84" s="110">
        <f t="shared" si="0"/>
        <v>0</v>
      </c>
      <c r="H84" s="112"/>
      <c r="I84" s="56">
        <f t="shared" si="1"/>
        <v>0</v>
      </c>
      <c r="J84" s="56">
        <v>0</v>
      </c>
    </row>
    <row r="85" spans="1:10" x14ac:dyDescent="0.25">
      <c r="A85" s="119" t="s">
        <v>184</v>
      </c>
      <c r="B85" s="119"/>
      <c r="C85" s="120">
        <v>0</v>
      </c>
      <c r="D85" s="112"/>
      <c r="E85" s="110">
        <v>4795.8100000000004</v>
      </c>
      <c r="F85" s="112"/>
      <c r="G85" s="110">
        <f t="shared" si="0"/>
        <v>0</v>
      </c>
      <c r="H85" s="112"/>
      <c r="I85" s="56">
        <f t="shared" si="1"/>
        <v>4795.8100000000004</v>
      </c>
      <c r="J85" s="56">
        <v>0</v>
      </c>
    </row>
    <row r="86" spans="1:10" x14ac:dyDescent="0.25">
      <c r="A86" s="119" t="s">
        <v>185</v>
      </c>
      <c r="B86" s="119"/>
      <c r="C86" s="120">
        <v>0</v>
      </c>
      <c r="D86" s="112"/>
      <c r="E86" s="110">
        <v>2367</v>
      </c>
      <c r="F86" s="112"/>
      <c r="G86" s="110">
        <f t="shared" si="0"/>
        <v>0</v>
      </c>
      <c r="H86" s="112"/>
      <c r="I86" s="56">
        <f t="shared" si="1"/>
        <v>2367</v>
      </c>
      <c r="J86" s="56">
        <v>0</v>
      </c>
    </row>
    <row r="87" spans="1:10" x14ac:dyDescent="0.25">
      <c r="A87" s="121" t="s">
        <v>126</v>
      </c>
      <c r="B87" s="122"/>
      <c r="C87" s="120">
        <f>SUM(C81:D86)</f>
        <v>16428.11</v>
      </c>
      <c r="D87" s="112"/>
      <c r="E87" s="110">
        <f>SUM(E81:F86)</f>
        <v>10671.53</v>
      </c>
      <c r="F87" s="112"/>
      <c r="G87" s="110">
        <f>SUM(G81:H86)</f>
        <v>16428.11</v>
      </c>
      <c r="H87" s="112"/>
      <c r="I87" s="56">
        <f>SUM(I81:I86)</f>
        <v>27099.640000000003</v>
      </c>
      <c r="J87" s="56">
        <f>SUM(J81:J86)</f>
        <v>0</v>
      </c>
    </row>
    <row r="88" spans="1:10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</row>
    <row r="89" spans="1:10" x14ac:dyDescent="0.25">
      <c r="A89" s="116" t="s">
        <v>186</v>
      </c>
      <c r="B89" s="113"/>
      <c r="C89" s="113"/>
      <c r="D89" s="113"/>
      <c r="E89" s="113"/>
      <c r="F89" s="113"/>
      <c r="G89" s="113"/>
      <c r="H89" s="113"/>
      <c r="I89" s="113"/>
      <c r="J89" s="113"/>
    </row>
    <row r="90" spans="1:10" x14ac:dyDescent="0.25">
      <c r="A90" s="116" t="s">
        <v>187</v>
      </c>
      <c r="B90" s="113"/>
      <c r="C90" s="113"/>
      <c r="D90" s="113"/>
      <c r="E90" s="113"/>
      <c r="F90" s="113"/>
      <c r="G90" s="113"/>
      <c r="H90" s="113"/>
      <c r="I90" s="113"/>
      <c r="J90" s="113"/>
    </row>
    <row r="91" spans="1:10" x14ac:dyDescent="0.25">
      <c r="A91" s="116" t="s">
        <v>188</v>
      </c>
      <c r="B91" s="113"/>
      <c r="C91" s="113"/>
      <c r="D91" s="113"/>
      <c r="E91" s="113"/>
      <c r="F91" s="113"/>
      <c r="G91" s="113"/>
      <c r="H91" s="113"/>
      <c r="I91" s="113"/>
      <c r="J91" s="113"/>
    </row>
    <row r="92" spans="1:10" x14ac:dyDescent="0.25">
      <c r="A92" s="116" t="s">
        <v>189</v>
      </c>
      <c r="B92" s="113"/>
      <c r="C92" s="113"/>
      <c r="D92" s="113"/>
      <c r="E92" s="113"/>
      <c r="F92" s="113"/>
      <c r="G92" s="113"/>
      <c r="H92" s="113"/>
      <c r="I92" s="113"/>
      <c r="J92" s="113"/>
    </row>
    <row r="93" spans="1:10" ht="23.25" customHeight="1" x14ac:dyDescent="0.25">
      <c r="A93" s="117" t="s">
        <v>190</v>
      </c>
      <c r="B93" s="118"/>
      <c r="C93" s="118"/>
      <c r="D93" s="118"/>
      <c r="E93" s="118"/>
      <c r="F93" s="118"/>
      <c r="G93" s="118"/>
      <c r="H93" s="118"/>
      <c r="I93" s="118"/>
      <c r="J93" s="118"/>
    </row>
    <row r="94" spans="1:10" x14ac:dyDescent="0.25">
      <c r="A94" s="116" t="s">
        <v>191</v>
      </c>
      <c r="B94" s="113"/>
      <c r="C94" s="113"/>
      <c r="D94" s="113"/>
      <c r="E94" s="113"/>
      <c r="F94" s="113"/>
      <c r="G94" s="113"/>
      <c r="H94" s="113"/>
      <c r="I94" s="113"/>
      <c r="J94" s="113"/>
    </row>
    <row r="95" spans="1:10" x14ac:dyDescent="0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</row>
    <row r="96" spans="1:10" x14ac:dyDescent="0.25">
      <c r="A96" s="114" t="s">
        <v>192</v>
      </c>
      <c r="B96" s="105"/>
      <c r="C96" s="105"/>
      <c r="D96" s="105"/>
      <c r="E96" s="105"/>
      <c r="F96" s="105"/>
      <c r="G96" s="105"/>
      <c r="H96" s="105"/>
      <c r="I96" s="105"/>
      <c r="J96" s="106"/>
    </row>
    <row r="97" spans="1:10" x14ac:dyDescent="0.25">
      <c r="A97" s="104" t="s">
        <v>193</v>
      </c>
      <c r="B97" s="105"/>
      <c r="C97" s="105"/>
      <c r="D97" s="105"/>
      <c r="E97" s="105"/>
      <c r="F97" s="105"/>
      <c r="G97" s="106"/>
      <c r="H97" s="107">
        <f>I40</f>
        <v>27099.64</v>
      </c>
      <c r="I97" s="108"/>
      <c r="J97" s="109"/>
    </row>
    <row r="98" spans="1:10" x14ac:dyDescent="0.25">
      <c r="A98" s="104" t="s">
        <v>194</v>
      </c>
      <c r="B98" s="105"/>
      <c r="C98" s="105"/>
      <c r="D98" s="105"/>
      <c r="E98" s="105"/>
      <c r="F98" s="105"/>
      <c r="G98" s="106"/>
      <c r="H98" s="115">
        <f>I87</f>
        <v>27099.640000000003</v>
      </c>
      <c r="I98" s="108"/>
      <c r="J98" s="109"/>
    </row>
    <row r="99" spans="1:10" x14ac:dyDescent="0.25">
      <c r="A99" s="104" t="s">
        <v>195</v>
      </c>
      <c r="B99" s="105"/>
      <c r="C99" s="105"/>
      <c r="D99" s="105"/>
      <c r="E99" s="105"/>
      <c r="F99" s="105"/>
      <c r="G99" s="106"/>
      <c r="H99" s="107">
        <f>I38-H98-I39</f>
        <v>-3.637978807091713E-12</v>
      </c>
      <c r="I99" s="108"/>
      <c r="J99" s="109"/>
    </row>
    <row r="100" spans="1:10" x14ac:dyDescent="0.25">
      <c r="A100" s="104" t="s">
        <v>196</v>
      </c>
      <c r="B100" s="105"/>
      <c r="C100" s="105"/>
      <c r="D100" s="105"/>
      <c r="E100" s="105"/>
      <c r="F100" s="105"/>
      <c r="G100" s="106"/>
      <c r="H100" s="110">
        <v>0</v>
      </c>
      <c r="I100" s="111"/>
      <c r="J100" s="112"/>
    </row>
    <row r="101" spans="1:10" x14ac:dyDescent="0.25">
      <c r="A101" s="104" t="s">
        <v>197</v>
      </c>
      <c r="B101" s="105"/>
      <c r="C101" s="105"/>
      <c r="D101" s="105"/>
      <c r="E101" s="105"/>
      <c r="F101" s="105"/>
      <c r="G101" s="106"/>
      <c r="H101" s="107">
        <f>H99-H100</f>
        <v>-3.637978807091713E-12</v>
      </c>
      <c r="I101" s="108"/>
      <c r="J101" s="109"/>
    </row>
    <row r="102" spans="1:10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0" x14ac:dyDescent="0.25">
      <c r="A103" s="98" t="s">
        <v>198</v>
      </c>
      <c r="B103" s="99"/>
      <c r="C103" s="99"/>
      <c r="D103" s="99"/>
      <c r="E103" s="99"/>
      <c r="F103" s="99"/>
      <c r="G103" s="99"/>
      <c r="H103" s="99"/>
      <c r="I103" s="99"/>
      <c r="J103" s="100"/>
    </row>
    <row r="104" spans="1:10" ht="12" customHeight="1" x14ac:dyDescent="0.25">
      <c r="A104" s="101"/>
      <c r="B104" s="102"/>
      <c r="C104" s="102"/>
      <c r="D104" s="102"/>
      <c r="E104" s="102"/>
      <c r="F104" s="102"/>
      <c r="G104" s="102"/>
      <c r="H104" s="102"/>
      <c r="I104" s="102"/>
      <c r="J104" s="103"/>
    </row>
    <row r="105" spans="1:10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 x14ac:dyDescent="0.25">
      <c r="A106" s="57"/>
      <c r="B106" s="57" t="s">
        <v>206</v>
      </c>
      <c r="C106" s="57"/>
      <c r="D106" s="57"/>
      <c r="E106" s="57"/>
      <c r="F106" s="57"/>
      <c r="G106" s="57"/>
      <c r="H106" s="57"/>
      <c r="I106" s="57"/>
      <c r="J106" s="51"/>
    </row>
    <row r="107" spans="1:10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51"/>
    </row>
    <row r="108" spans="1:10" x14ac:dyDescent="0.25">
      <c r="A108" s="57"/>
      <c r="B108" s="57"/>
      <c r="C108" s="57"/>
      <c r="D108" s="57"/>
      <c r="E108" s="57"/>
      <c r="F108" s="57"/>
      <c r="G108" s="57"/>
      <c r="H108" s="57"/>
      <c r="I108" s="57"/>
      <c r="J108" s="51"/>
    </row>
    <row r="109" spans="1:10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1"/>
    </row>
    <row r="110" spans="1:10" x14ac:dyDescent="0.25">
      <c r="A110" s="57"/>
      <c r="B110" s="57"/>
      <c r="C110" s="57"/>
      <c r="D110" s="57"/>
      <c r="E110" s="57"/>
      <c r="F110" s="57"/>
      <c r="G110" s="57"/>
      <c r="H110" s="57"/>
      <c r="I110" s="57"/>
      <c r="J110" s="51"/>
    </row>
    <row r="111" spans="1:10" x14ac:dyDescent="0.25">
      <c r="A111" s="57"/>
      <c r="B111" s="58" t="s">
        <v>199</v>
      </c>
      <c r="C111" s="57"/>
      <c r="D111" s="57"/>
      <c r="E111" s="57"/>
      <c r="F111" s="57"/>
      <c r="G111" s="57"/>
      <c r="H111" s="58" t="s">
        <v>200</v>
      </c>
      <c r="I111" s="57"/>
      <c r="J111" s="51"/>
    </row>
    <row r="112" spans="1:10" x14ac:dyDescent="0.25">
      <c r="A112" s="57"/>
      <c r="B112" s="57" t="s">
        <v>201</v>
      </c>
      <c r="C112" s="57"/>
      <c r="D112" s="57"/>
      <c r="E112" s="57"/>
      <c r="F112" s="57"/>
      <c r="G112" s="57"/>
      <c r="H112" s="57" t="s">
        <v>202</v>
      </c>
      <c r="I112" s="57"/>
    </row>
    <row r="113" spans="2:8" x14ac:dyDescent="0.25">
      <c r="B113" s="59" t="s">
        <v>203</v>
      </c>
      <c r="H113" s="60" t="s">
        <v>204</v>
      </c>
    </row>
  </sheetData>
  <mergeCells count="151">
    <mergeCell ref="A27:D27"/>
    <mergeCell ref="E27:F27"/>
    <mergeCell ref="G27:H27"/>
    <mergeCell ref="I27:J27"/>
    <mergeCell ref="A8:J8"/>
    <mergeCell ref="A10:J10"/>
    <mergeCell ref="A11:J11"/>
    <mergeCell ref="A12:J12"/>
    <mergeCell ref="A13:J13"/>
    <mergeCell ref="A14:J14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F34"/>
    <mergeCell ref="G34:H34"/>
    <mergeCell ref="I34:J34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71:J71"/>
    <mergeCell ref="A72:J72"/>
    <mergeCell ref="A73:J73"/>
    <mergeCell ref="A75:J75"/>
    <mergeCell ref="A76:J76"/>
    <mergeCell ref="A78:J78"/>
    <mergeCell ref="A41:J41"/>
    <mergeCell ref="A42:J42"/>
    <mergeCell ref="A43:J43"/>
    <mergeCell ref="A45:J45"/>
    <mergeCell ref="A69:J69"/>
    <mergeCell ref="A70:J70"/>
    <mergeCell ref="A79:J79"/>
    <mergeCell ref="A80:B80"/>
    <mergeCell ref="C80:D80"/>
    <mergeCell ref="E80:F80"/>
    <mergeCell ref="G80:H80"/>
    <mergeCell ref="A81:B81"/>
    <mergeCell ref="C81:D81"/>
    <mergeCell ref="E81:F81"/>
    <mergeCell ref="G81:H81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9:J89"/>
    <mergeCell ref="A90:J90"/>
    <mergeCell ref="A91:J91"/>
    <mergeCell ref="A92:J92"/>
    <mergeCell ref="A93:J93"/>
    <mergeCell ref="A94:J94"/>
    <mergeCell ref="A86:B86"/>
    <mergeCell ref="C86:D86"/>
    <mergeCell ref="E86:F86"/>
    <mergeCell ref="G86:H86"/>
    <mergeCell ref="A87:B87"/>
    <mergeCell ref="C87:D87"/>
    <mergeCell ref="E87:F87"/>
    <mergeCell ref="G87:H87"/>
    <mergeCell ref="A103:J104"/>
    <mergeCell ref="A99:G99"/>
    <mergeCell ref="H99:J99"/>
    <mergeCell ref="A100:G100"/>
    <mergeCell ref="H100:J100"/>
    <mergeCell ref="A101:G101"/>
    <mergeCell ref="H101:J101"/>
    <mergeCell ref="A95:J95"/>
    <mergeCell ref="A96:J96"/>
    <mergeCell ref="A97:G97"/>
    <mergeCell ref="H97:J97"/>
    <mergeCell ref="A98:G98"/>
    <mergeCell ref="H98:J98"/>
  </mergeCells>
  <hyperlinks>
    <hyperlink ref="A5" r:id="rId1" display="mailto:casadenazarejd@gmail.com"/>
    <hyperlink ref="A73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0"/>
  <sheetViews>
    <sheetView topLeftCell="A118" workbookViewId="0">
      <selection activeCell="C127" sqref="C127:D129"/>
    </sheetView>
  </sheetViews>
  <sheetFormatPr defaultColWidth="9.140625" defaultRowHeight="15" x14ac:dyDescent="0.25"/>
  <cols>
    <col min="1" max="1" width="11" style="29" bestFit="1" customWidth="1"/>
    <col min="2" max="2" width="71.140625" style="29" customWidth="1"/>
    <col min="3" max="3" width="10.42578125" style="29" bestFit="1" customWidth="1"/>
    <col min="4" max="5" width="10.42578125" style="29" customWidth="1"/>
    <col min="6" max="16384" width="9.140625" style="29"/>
  </cols>
  <sheetData>
    <row r="1" spans="1:5" x14ac:dyDescent="0.25">
      <c r="A1" s="18" t="s">
        <v>34</v>
      </c>
      <c r="B1" s="6"/>
      <c r="C1" s="18"/>
      <c r="D1" s="5"/>
      <c r="E1" s="4"/>
    </row>
    <row r="2" spans="1:5" x14ac:dyDescent="0.25">
      <c r="A2" s="3"/>
      <c r="B2" s="2"/>
      <c r="C2" s="17"/>
      <c r="D2" s="15"/>
      <c r="E2" s="4"/>
    </row>
    <row r="3" spans="1:5" x14ac:dyDescent="0.25">
      <c r="A3" s="18" t="s">
        <v>55</v>
      </c>
      <c r="B3" s="6"/>
      <c r="C3" s="18"/>
      <c r="D3" s="5"/>
      <c r="E3" s="4"/>
    </row>
    <row r="4" spans="1:5" x14ac:dyDescent="0.25">
      <c r="A4" s="18" t="s">
        <v>35</v>
      </c>
      <c r="B4" s="6"/>
      <c r="C4" s="18"/>
      <c r="D4" s="5"/>
      <c r="E4" s="4"/>
    </row>
    <row r="5" spans="1:5" x14ac:dyDescent="0.25">
      <c r="A5" s="3"/>
      <c r="B5" s="2"/>
      <c r="C5" s="17"/>
      <c r="D5" s="15"/>
      <c r="E5" s="4"/>
    </row>
    <row r="6" spans="1:5" x14ac:dyDescent="0.25">
      <c r="A6" s="11" t="s">
        <v>36</v>
      </c>
      <c r="B6" s="16"/>
      <c r="C6" s="17"/>
      <c r="D6" s="15"/>
      <c r="E6" s="1" t="s">
        <v>37</v>
      </c>
    </row>
    <row r="7" spans="1:5" x14ac:dyDescent="0.25">
      <c r="A7" s="11" t="s">
        <v>38</v>
      </c>
      <c r="B7" s="2"/>
      <c r="C7" s="17"/>
      <c r="D7" s="15"/>
      <c r="E7" s="1" t="s">
        <v>39</v>
      </c>
    </row>
    <row r="8" spans="1:5" x14ac:dyDescent="0.25">
      <c r="A8" s="11" t="s">
        <v>40</v>
      </c>
      <c r="B8" s="2"/>
      <c r="C8" s="17"/>
      <c r="D8" s="15"/>
      <c r="E8" s="1" t="s">
        <v>41</v>
      </c>
    </row>
    <row r="9" spans="1:5" x14ac:dyDescent="0.25">
      <c r="A9" s="9" t="s">
        <v>42</v>
      </c>
      <c r="B9" s="2"/>
      <c r="C9" s="4"/>
      <c r="D9" s="15"/>
      <c r="E9" s="1" t="s">
        <v>43</v>
      </c>
    </row>
    <row r="10" spans="1:5" x14ac:dyDescent="0.25">
      <c r="A10" s="11" t="s">
        <v>44</v>
      </c>
      <c r="B10" s="16"/>
      <c r="C10" s="4"/>
      <c r="D10" s="15"/>
      <c r="E10" s="8" t="s">
        <v>45</v>
      </c>
    </row>
    <row r="11" spans="1:5" x14ac:dyDescent="0.25">
      <c r="A11" s="11" t="s">
        <v>46</v>
      </c>
      <c r="B11" s="16"/>
      <c r="C11" s="4"/>
      <c r="D11" s="15"/>
      <c r="E11" s="10" t="s">
        <v>47</v>
      </c>
    </row>
    <row r="12" spans="1:5" x14ac:dyDescent="0.25">
      <c r="A12" s="27" t="s">
        <v>48</v>
      </c>
      <c r="B12" s="26"/>
      <c r="C12" s="25"/>
      <c r="D12" s="23"/>
      <c r="E12" s="26"/>
    </row>
    <row r="13" spans="1:5" x14ac:dyDescent="0.25">
      <c r="A13" s="21" t="s">
        <v>49</v>
      </c>
      <c r="B13" s="19" t="s">
        <v>50</v>
      </c>
      <c r="C13" s="19" t="s">
        <v>51</v>
      </c>
      <c r="D13" s="13" t="s">
        <v>52</v>
      </c>
      <c r="E13" s="19" t="s">
        <v>53</v>
      </c>
    </row>
    <row r="14" spans="1:5" x14ac:dyDescent="0.25">
      <c r="A14" s="14"/>
      <c r="B14" s="12" t="s">
        <v>54</v>
      </c>
      <c r="C14" s="7"/>
      <c r="D14" s="7"/>
      <c r="E14" s="28">
        <v>27099.640000000003</v>
      </c>
    </row>
    <row r="15" spans="1:5" x14ac:dyDescent="0.25">
      <c r="A15" s="35">
        <v>44257</v>
      </c>
      <c r="B15" s="12" t="s">
        <v>56</v>
      </c>
      <c r="C15" s="7">
        <v>283.8</v>
      </c>
      <c r="D15" s="7">
        <v>0</v>
      </c>
      <c r="E15" s="28">
        <f t="shared" ref="E15:E78" si="0">E14+D15-C15</f>
        <v>26815.840000000004</v>
      </c>
    </row>
    <row r="16" spans="1:5" x14ac:dyDescent="0.25">
      <c r="A16" s="36">
        <v>44257</v>
      </c>
      <c r="B16" s="33" t="s">
        <v>57</v>
      </c>
      <c r="C16" s="37">
        <v>730</v>
      </c>
      <c r="D16" s="37">
        <v>0</v>
      </c>
      <c r="E16" s="28">
        <f t="shared" si="0"/>
        <v>26085.840000000004</v>
      </c>
    </row>
    <row r="17" spans="1:5" x14ac:dyDescent="0.25">
      <c r="A17" s="35">
        <v>44257</v>
      </c>
      <c r="B17" s="33" t="s">
        <v>58</v>
      </c>
      <c r="C17" s="7">
        <v>889.43</v>
      </c>
      <c r="D17" s="7">
        <v>0</v>
      </c>
      <c r="E17" s="28">
        <f t="shared" si="0"/>
        <v>25196.410000000003</v>
      </c>
    </row>
    <row r="18" spans="1:5" x14ac:dyDescent="0.25">
      <c r="A18" s="35">
        <v>44257</v>
      </c>
      <c r="B18" s="12" t="s">
        <v>59</v>
      </c>
      <c r="C18" s="7">
        <v>1450</v>
      </c>
      <c r="D18" s="7">
        <v>0</v>
      </c>
      <c r="E18" s="28">
        <f t="shared" si="0"/>
        <v>23746.410000000003</v>
      </c>
    </row>
    <row r="19" spans="1:5" x14ac:dyDescent="0.25">
      <c r="A19" s="35">
        <v>44257</v>
      </c>
      <c r="B19" s="33" t="s">
        <v>60</v>
      </c>
      <c r="C19" s="7">
        <v>348.92</v>
      </c>
      <c r="D19" s="7">
        <v>0</v>
      </c>
      <c r="E19" s="28">
        <f t="shared" si="0"/>
        <v>23397.490000000005</v>
      </c>
    </row>
    <row r="20" spans="1:5" x14ac:dyDescent="0.25">
      <c r="A20" s="35">
        <v>44257</v>
      </c>
      <c r="B20" s="33" t="s">
        <v>61</v>
      </c>
      <c r="C20" s="37">
        <v>470.18</v>
      </c>
      <c r="D20" s="37">
        <v>0</v>
      </c>
      <c r="E20" s="28">
        <f t="shared" si="0"/>
        <v>22927.310000000005</v>
      </c>
    </row>
    <row r="21" spans="1:5" ht="30" x14ac:dyDescent="0.25">
      <c r="A21" s="36">
        <v>44257</v>
      </c>
      <c r="B21" s="38" t="s">
        <v>62</v>
      </c>
      <c r="C21" s="37">
        <f>1140+120+1584+730</f>
        <v>3574</v>
      </c>
      <c r="D21" s="37">
        <v>0</v>
      </c>
      <c r="E21" s="28">
        <f t="shared" si="0"/>
        <v>19353.310000000005</v>
      </c>
    </row>
    <row r="22" spans="1:5" ht="30" x14ac:dyDescent="0.25">
      <c r="A22" s="35">
        <v>44258</v>
      </c>
      <c r="B22" s="39" t="s">
        <v>63</v>
      </c>
      <c r="C22" s="7">
        <v>0</v>
      </c>
      <c r="D22" s="7">
        <v>3574</v>
      </c>
      <c r="E22" s="28">
        <f t="shared" si="0"/>
        <v>22927.310000000005</v>
      </c>
    </row>
    <row r="23" spans="1:5" x14ac:dyDescent="0.25">
      <c r="A23" s="35">
        <v>44258</v>
      </c>
      <c r="B23" s="33" t="s">
        <v>64</v>
      </c>
      <c r="C23" s="7">
        <v>36</v>
      </c>
      <c r="D23" s="7">
        <v>0</v>
      </c>
      <c r="E23" s="28">
        <f t="shared" si="0"/>
        <v>22891.310000000005</v>
      </c>
    </row>
    <row r="24" spans="1:5" x14ac:dyDescent="0.25">
      <c r="A24" s="35">
        <v>44258</v>
      </c>
      <c r="B24" s="39" t="s">
        <v>65</v>
      </c>
      <c r="C24" s="7">
        <v>43.4</v>
      </c>
      <c r="D24" s="7">
        <v>0</v>
      </c>
      <c r="E24" s="28">
        <f t="shared" si="0"/>
        <v>22847.910000000003</v>
      </c>
    </row>
    <row r="25" spans="1:5" x14ac:dyDescent="0.25">
      <c r="A25" s="36">
        <v>44259</v>
      </c>
      <c r="B25" s="33" t="s">
        <v>66</v>
      </c>
      <c r="C25" s="37">
        <v>1711</v>
      </c>
      <c r="D25" s="37">
        <v>0</v>
      </c>
      <c r="E25" s="28">
        <f t="shared" si="0"/>
        <v>21136.910000000003</v>
      </c>
    </row>
    <row r="26" spans="1:5" x14ac:dyDescent="0.25">
      <c r="A26" s="36">
        <v>44259</v>
      </c>
      <c r="B26" s="33" t="s">
        <v>67</v>
      </c>
      <c r="C26" s="37">
        <v>183.33</v>
      </c>
      <c r="D26" s="37">
        <v>0</v>
      </c>
      <c r="E26" s="28">
        <f t="shared" si="0"/>
        <v>20953.580000000002</v>
      </c>
    </row>
    <row r="27" spans="1:5" x14ac:dyDescent="0.25">
      <c r="A27" s="36">
        <v>44260</v>
      </c>
      <c r="B27" s="33" t="s">
        <v>68</v>
      </c>
      <c r="C27" s="37">
        <v>1432.49</v>
      </c>
      <c r="D27" s="37">
        <v>0</v>
      </c>
      <c r="E27" s="28">
        <f t="shared" si="0"/>
        <v>19521.09</v>
      </c>
    </row>
    <row r="28" spans="1:5" x14ac:dyDescent="0.25">
      <c r="A28" s="36">
        <v>44260</v>
      </c>
      <c r="B28" s="33" t="s">
        <v>69</v>
      </c>
      <c r="C28" s="37">
        <v>1018.1</v>
      </c>
      <c r="D28" s="37">
        <v>0</v>
      </c>
      <c r="E28" s="28">
        <f t="shared" si="0"/>
        <v>18502.990000000002</v>
      </c>
    </row>
    <row r="29" spans="1:5" x14ac:dyDescent="0.25">
      <c r="A29" s="36">
        <v>44260</v>
      </c>
      <c r="B29" s="33" t="s">
        <v>70</v>
      </c>
      <c r="C29" s="37">
        <v>170.46</v>
      </c>
      <c r="D29" s="37">
        <v>0</v>
      </c>
      <c r="E29" s="28">
        <f t="shared" si="0"/>
        <v>18332.530000000002</v>
      </c>
    </row>
    <row r="30" spans="1:5" x14ac:dyDescent="0.25">
      <c r="A30" s="36">
        <v>44260</v>
      </c>
      <c r="B30" s="33" t="s">
        <v>71</v>
      </c>
      <c r="C30" s="37">
        <v>1243.3499999999999</v>
      </c>
      <c r="D30" s="37">
        <v>0</v>
      </c>
      <c r="E30" s="28">
        <f t="shared" si="0"/>
        <v>17089.180000000004</v>
      </c>
    </row>
    <row r="31" spans="1:5" x14ac:dyDescent="0.25">
      <c r="A31" s="36">
        <v>44260</v>
      </c>
      <c r="B31" s="33" t="s">
        <v>72</v>
      </c>
      <c r="C31" s="37">
        <v>1094.04</v>
      </c>
      <c r="D31" s="37">
        <v>0</v>
      </c>
      <c r="E31" s="28">
        <f t="shared" si="0"/>
        <v>15995.140000000003</v>
      </c>
    </row>
    <row r="32" spans="1:5" x14ac:dyDescent="0.25">
      <c r="A32" s="36">
        <v>44263</v>
      </c>
      <c r="B32" s="33" t="s">
        <v>73</v>
      </c>
      <c r="C32" s="37">
        <v>375.5</v>
      </c>
      <c r="D32" s="37">
        <v>0</v>
      </c>
      <c r="E32" s="28">
        <f t="shared" si="0"/>
        <v>15619.640000000003</v>
      </c>
    </row>
    <row r="33" spans="1:5" x14ac:dyDescent="0.25">
      <c r="A33" s="36">
        <v>44263</v>
      </c>
      <c r="B33" s="33" t="s">
        <v>74</v>
      </c>
      <c r="C33" s="37">
        <v>110.16</v>
      </c>
      <c r="D33" s="37">
        <v>0</v>
      </c>
      <c r="E33" s="28">
        <f t="shared" si="0"/>
        <v>15509.480000000003</v>
      </c>
    </row>
    <row r="34" spans="1:5" x14ac:dyDescent="0.25">
      <c r="A34" s="35">
        <v>44264</v>
      </c>
      <c r="B34" s="12" t="s">
        <v>75</v>
      </c>
      <c r="C34" s="7">
        <v>0</v>
      </c>
      <c r="D34" s="7">
        <v>133000</v>
      </c>
      <c r="E34" s="28">
        <f t="shared" si="0"/>
        <v>148509.48000000001</v>
      </c>
    </row>
    <row r="35" spans="1:5" x14ac:dyDescent="0.25">
      <c r="A35" s="36">
        <v>44264</v>
      </c>
      <c r="B35" s="33" t="s">
        <v>76</v>
      </c>
      <c r="C35" s="37">
        <v>425</v>
      </c>
      <c r="D35" s="37">
        <v>0</v>
      </c>
      <c r="E35" s="28">
        <f t="shared" si="0"/>
        <v>148084.48000000001</v>
      </c>
    </row>
    <row r="36" spans="1:5" x14ac:dyDescent="0.25">
      <c r="A36" s="36">
        <v>44265</v>
      </c>
      <c r="B36" s="33" t="s">
        <v>77</v>
      </c>
      <c r="C36" s="37">
        <v>917</v>
      </c>
      <c r="D36" s="37">
        <v>0</v>
      </c>
      <c r="E36" s="28">
        <f t="shared" si="0"/>
        <v>147167.48000000001</v>
      </c>
    </row>
    <row r="37" spans="1:5" x14ac:dyDescent="0.25">
      <c r="A37" s="36">
        <v>44265</v>
      </c>
      <c r="B37" s="33" t="s">
        <v>275</v>
      </c>
      <c r="C37" s="37">
        <v>106.5</v>
      </c>
      <c r="D37" s="37">
        <v>0</v>
      </c>
      <c r="E37" s="28">
        <f t="shared" si="0"/>
        <v>147060.98000000001</v>
      </c>
    </row>
    <row r="38" spans="1:5" x14ac:dyDescent="0.25">
      <c r="A38" s="36">
        <v>44265</v>
      </c>
      <c r="B38" s="33" t="s">
        <v>78</v>
      </c>
      <c r="C38" s="37">
        <v>190</v>
      </c>
      <c r="D38" s="37">
        <v>0</v>
      </c>
      <c r="E38" s="28">
        <f t="shared" si="0"/>
        <v>146870.98000000001</v>
      </c>
    </row>
    <row r="39" spans="1:5" x14ac:dyDescent="0.25">
      <c r="A39" s="36">
        <v>44265</v>
      </c>
      <c r="B39" s="33" t="s">
        <v>79</v>
      </c>
      <c r="C39" s="37">
        <v>147.1</v>
      </c>
      <c r="D39" s="37">
        <v>0</v>
      </c>
      <c r="E39" s="28">
        <f t="shared" si="0"/>
        <v>146723.88</v>
      </c>
    </row>
    <row r="40" spans="1:5" x14ac:dyDescent="0.25">
      <c r="A40" s="35">
        <v>44265</v>
      </c>
      <c r="B40" s="33" t="s">
        <v>80</v>
      </c>
      <c r="C40" s="7">
        <v>86.78</v>
      </c>
      <c r="D40" s="7">
        <v>0</v>
      </c>
      <c r="E40" s="28">
        <f t="shared" si="0"/>
        <v>146637.1</v>
      </c>
    </row>
    <row r="41" spans="1:5" x14ac:dyDescent="0.25">
      <c r="A41" s="36">
        <v>44266</v>
      </c>
      <c r="B41" s="33" t="s">
        <v>81</v>
      </c>
      <c r="C41" s="37">
        <v>569.64</v>
      </c>
      <c r="D41" s="37">
        <v>0</v>
      </c>
      <c r="E41" s="28">
        <f t="shared" si="0"/>
        <v>146067.46</v>
      </c>
    </row>
    <row r="42" spans="1:5" x14ac:dyDescent="0.25">
      <c r="A42" s="36">
        <v>44266</v>
      </c>
      <c r="B42" s="33" t="s">
        <v>82</v>
      </c>
      <c r="C42" s="37">
        <v>162.22999999999999</v>
      </c>
      <c r="D42" s="37">
        <v>0</v>
      </c>
      <c r="E42" s="28">
        <f t="shared" si="0"/>
        <v>145905.22999999998</v>
      </c>
    </row>
    <row r="43" spans="1:5" x14ac:dyDescent="0.25">
      <c r="A43" s="36">
        <v>44267</v>
      </c>
      <c r="B43" s="33" t="s">
        <v>83</v>
      </c>
      <c r="C43" s="37">
        <v>225</v>
      </c>
      <c r="D43" s="37">
        <v>0</v>
      </c>
      <c r="E43" s="28">
        <f t="shared" si="0"/>
        <v>145680.22999999998</v>
      </c>
    </row>
    <row r="44" spans="1:5" x14ac:dyDescent="0.25">
      <c r="A44" s="36">
        <v>44267</v>
      </c>
      <c r="B44" s="33" t="s">
        <v>84</v>
      </c>
      <c r="C44" s="37">
        <v>581.46</v>
      </c>
      <c r="D44" s="37">
        <v>0</v>
      </c>
      <c r="E44" s="28">
        <f t="shared" si="0"/>
        <v>145098.76999999999</v>
      </c>
    </row>
    <row r="45" spans="1:5" x14ac:dyDescent="0.25">
      <c r="A45" s="36">
        <v>44267</v>
      </c>
      <c r="B45" s="33" t="s">
        <v>85</v>
      </c>
      <c r="C45" s="37">
        <v>174.6</v>
      </c>
      <c r="D45" s="37">
        <v>0</v>
      </c>
      <c r="E45" s="28">
        <f t="shared" si="0"/>
        <v>144924.16999999998</v>
      </c>
    </row>
    <row r="46" spans="1:5" x14ac:dyDescent="0.25">
      <c r="A46" s="36">
        <v>44270</v>
      </c>
      <c r="B46" s="33" t="s">
        <v>86</v>
      </c>
      <c r="C46" s="37">
        <v>2667.57</v>
      </c>
      <c r="D46" s="37">
        <v>0</v>
      </c>
      <c r="E46" s="28">
        <f t="shared" si="0"/>
        <v>142256.59999999998</v>
      </c>
    </row>
    <row r="47" spans="1:5" x14ac:dyDescent="0.25">
      <c r="A47" s="36">
        <v>44270</v>
      </c>
      <c r="B47" s="33" t="s">
        <v>87</v>
      </c>
      <c r="C47" s="37">
        <v>199.83</v>
      </c>
      <c r="D47" s="37">
        <v>0</v>
      </c>
      <c r="E47" s="28">
        <f t="shared" si="0"/>
        <v>142056.76999999999</v>
      </c>
    </row>
    <row r="48" spans="1:5" x14ac:dyDescent="0.25">
      <c r="A48" s="36">
        <v>44270</v>
      </c>
      <c r="B48" s="33" t="s">
        <v>88</v>
      </c>
      <c r="C48" s="37">
        <v>345.03</v>
      </c>
      <c r="D48" s="37">
        <v>0</v>
      </c>
      <c r="E48" s="28">
        <f t="shared" si="0"/>
        <v>141711.74</v>
      </c>
    </row>
    <row r="49" spans="1:5" x14ac:dyDescent="0.25">
      <c r="A49" s="36">
        <v>44270</v>
      </c>
      <c r="B49" s="33" t="s">
        <v>89</v>
      </c>
      <c r="C49" s="37">
        <v>318.17</v>
      </c>
      <c r="D49" s="37">
        <v>0</v>
      </c>
      <c r="E49" s="28">
        <f t="shared" si="0"/>
        <v>141393.56999999998</v>
      </c>
    </row>
    <row r="50" spans="1:5" x14ac:dyDescent="0.25">
      <c r="A50" s="36">
        <v>44270</v>
      </c>
      <c r="B50" s="33" t="s">
        <v>90</v>
      </c>
      <c r="C50" s="37">
        <v>616.76</v>
      </c>
      <c r="D50" s="37">
        <v>0</v>
      </c>
      <c r="E50" s="28">
        <f t="shared" si="0"/>
        <v>140776.80999999997</v>
      </c>
    </row>
    <row r="51" spans="1:5" x14ac:dyDescent="0.25">
      <c r="A51" s="36">
        <v>44270</v>
      </c>
      <c r="B51" s="33" t="s">
        <v>91</v>
      </c>
      <c r="C51" s="37">
        <v>2617.79</v>
      </c>
      <c r="D51" s="37">
        <v>0</v>
      </c>
      <c r="E51" s="28">
        <f t="shared" si="0"/>
        <v>138159.01999999996</v>
      </c>
    </row>
    <row r="52" spans="1:5" x14ac:dyDescent="0.25">
      <c r="A52" s="36">
        <v>44270</v>
      </c>
      <c r="B52" s="33" t="s">
        <v>92</v>
      </c>
      <c r="C52" s="37">
        <v>326.81</v>
      </c>
      <c r="D52" s="37">
        <v>0</v>
      </c>
      <c r="E52" s="28">
        <f t="shared" si="0"/>
        <v>137832.20999999996</v>
      </c>
    </row>
    <row r="53" spans="1:5" x14ac:dyDescent="0.25">
      <c r="A53" s="36">
        <v>44270</v>
      </c>
      <c r="B53" s="33" t="s">
        <v>93</v>
      </c>
      <c r="C53" s="37">
        <v>1450</v>
      </c>
      <c r="D53" s="37">
        <v>0</v>
      </c>
      <c r="E53" s="28">
        <f t="shared" si="0"/>
        <v>136382.20999999996</v>
      </c>
    </row>
    <row r="54" spans="1:5" x14ac:dyDescent="0.25">
      <c r="A54" s="36">
        <v>44271</v>
      </c>
      <c r="B54" s="33" t="s">
        <v>94</v>
      </c>
      <c r="C54" s="37">
        <v>152</v>
      </c>
      <c r="D54" s="37">
        <v>0</v>
      </c>
      <c r="E54" s="28">
        <f t="shared" si="0"/>
        <v>136230.20999999996</v>
      </c>
    </row>
    <row r="55" spans="1:5" x14ac:dyDescent="0.25">
      <c r="A55" s="36">
        <v>44274</v>
      </c>
      <c r="B55" s="33" t="s">
        <v>95</v>
      </c>
      <c r="C55" s="37">
        <v>139.22999999999999</v>
      </c>
      <c r="D55" s="37">
        <v>0</v>
      </c>
      <c r="E55" s="28">
        <f t="shared" si="0"/>
        <v>136090.97999999995</v>
      </c>
    </row>
    <row r="56" spans="1:5" x14ac:dyDescent="0.25">
      <c r="A56" s="36">
        <v>44274</v>
      </c>
      <c r="B56" s="33" t="s">
        <v>96</v>
      </c>
      <c r="C56" s="37">
        <v>400.5</v>
      </c>
      <c r="D56" s="37">
        <v>0</v>
      </c>
      <c r="E56" s="28">
        <f t="shared" si="0"/>
        <v>135690.47999999995</v>
      </c>
    </row>
    <row r="57" spans="1:5" x14ac:dyDescent="0.25">
      <c r="A57" s="36">
        <v>44277</v>
      </c>
      <c r="B57" s="33" t="s">
        <v>97</v>
      </c>
      <c r="C57" s="37">
        <v>305.93</v>
      </c>
      <c r="D57" s="37">
        <v>0</v>
      </c>
      <c r="E57" s="28">
        <f t="shared" si="0"/>
        <v>135384.54999999996</v>
      </c>
    </row>
    <row r="58" spans="1:5" x14ac:dyDescent="0.25">
      <c r="A58" s="36">
        <v>44277</v>
      </c>
      <c r="B58" s="33" t="s">
        <v>98</v>
      </c>
      <c r="C58" s="37">
        <v>47.98</v>
      </c>
      <c r="D58" s="37">
        <v>0</v>
      </c>
      <c r="E58" s="28">
        <f t="shared" si="0"/>
        <v>135336.56999999995</v>
      </c>
    </row>
    <row r="59" spans="1:5" x14ac:dyDescent="0.25">
      <c r="A59" s="36">
        <v>44278</v>
      </c>
      <c r="B59" s="33" t="s">
        <v>271</v>
      </c>
      <c r="C59" s="37">
        <v>7838.07</v>
      </c>
      <c r="D59" s="37">
        <v>0</v>
      </c>
      <c r="E59" s="28">
        <f t="shared" si="0"/>
        <v>127498.49999999994</v>
      </c>
    </row>
    <row r="60" spans="1:5" x14ac:dyDescent="0.25">
      <c r="A60" s="36">
        <v>44278</v>
      </c>
      <c r="B60" s="33" t="s">
        <v>99</v>
      </c>
      <c r="C60" s="37">
        <v>261</v>
      </c>
      <c r="D60" s="37">
        <v>0</v>
      </c>
      <c r="E60" s="28">
        <f t="shared" si="0"/>
        <v>127237.49999999994</v>
      </c>
    </row>
    <row r="61" spans="1:5" x14ac:dyDescent="0.25">
      <c r="A61" s="36">
        <v>44279</v>
      </c>
      <c r="B61" s="33" t="s">
        <v>100</v>
      </c>
      <c r="C61" s="37">
        <v>140.63999999999999</v>
      </c>
      <c r="D61" s="37">
        <v>0</v>
      </c>
      <c r="E61" s="28">
        <f t="shared" si="0"/>
        <v>127096.85999999994</v>
      </c>
    </row>
    <row r="62" spans="1:5" x14ac:dyDescent="0.25">
      <c r="A62" s="36">
        <v>44280</v>
      </c>
      <c r="B62" s="33" t="s">
        <v>101</v>
      </c>
      <c r="C62" s="37">
        <v>219</v>
      </c>
      <c r="D62" s="37">
        <v>0</v>
      </c>
      <c r="E62" s="28">
        <f t="shared" si="0"/>
        <v>126877.85999999994</v>
      </c>
    </row>
    <row r="63" spans="1:5" x14ac:dyDescent="0.25">
      <c r="A63" s="36">
        <v>44280</v>
      </c>
      <c r="B63" s="33" t="s">
        <v>102</v>
      </c>
      <c r="C63" s="37">
        <v>326.70999999999998</v>
      </c>
      <c r="D63" s="37">
        <v>0</v>
      </c>
      <c r="E63" s="28">
        <f t="shared" si="0"/>
        <v>126551.14999999994</v>
      </c>
    </row>
    <row r="64" spans="1:5" x14ac:dyDescent="0.25">
      <c r="A64" s="36">
        <v>44280</v>
      </c>
      <c r="B64" s="33" t="s">
        <v>103</v>
      </c>
      <c r="C64" s="37">
        <v>51.21</v>
      </c>
      <c r="D64" s="37">
        <v>0</v>
      </c>
      <c r="E64" s="28">
        <f t="shared" si="0"/>
        <v>126499.93999999993</v>
      </c>
    </row>
    <row r="65" spans="1:5" x14ac:dyDescent="0.25">
      <c r="A65" s="36">
        <v>44281</v>
      </c>
      <c r="B65" s="33" t="s">
        <v>104</v>
      </c>
      <c r="C65" s="37">
        <v>654.20000000000005</v>
      </c>
      <c r="D65" s="37">
        <v>0</v>
      </c>
      <c r="E65" s="28">
        <f t="shared" si="0"/>
        <v>125845.73999999993</v>
      </c>
    </row>
    <row r="66" spans="1:5" s="96" customFormat="1" x14ac:dyDescent="0.25">
      <c r="A66" s="97">
        <v>44281</v>
      </c>
      <c r="B66" s="94" t="s">
        <v>105</v>
      </c>
      <c r="C66" s="95">
        <v>44.5</v>
      </c>
      <c r="D66" s="95">
        <v>0</v>
      </c>
      <c r="E66" s="28">
        <f t="shared" si="0"/>
        <v>125801.23999999993</v>
      </c>
    </row>
    <row r="67" spans="1:5" x14ac:dyDescent="0.25">
      <c r="A67" s="36">
        <v>44281</v>
      </c>
      <c r="B67" s="33" t="s">
        <v>106</v>
      </c>
      <c r="C67" s="37">
        <v>392</v>
      </c>
      <c r="D67" s="37">
        <v>0</v>
      </c>
      <c r="E67" s="28">
        <f t="shared" si="0"/>
        <v>125409.23999999993</v>
      </c>
    </row>
    <row r="68" spans="1:5" x14ac:dyDescent="0.25">
      <c r="A68" s="36">
        <v>44281</v>
      </c>
      <c r="B68" s="33" t="s">
        <v>107</v>
      </c>
      <c r="C68" s="37">
        <v>186.2</v>
      </c>
      <c r="D68" s="37">
        <v>0</v>
      </c>
      <c r="E68" s="28">
        <f t="shared" si="0"/>
        <v>125223.03999999994</v>
      </c>
    </row>
    <row r="69" spans="1:5" x14ac:dyDescent="0.25">
      <c r="A69" s="36">
        <v>44281</v>
      </c>
      <c r="B69" s="33" t="s">
        <v>108</v>
      </c>
      <c r="C69" s="37">
        <v>740</v>
      </c>
      <c r="D69" s="37">
        <v>0</v>
      </c>
      <c r="E69" s="28">
        <f t="shared" si="0"/>
        <v>124483.03999999994</v>
      </c>
    </row>
    <row r="70" spans="1:5" x14ac:dyDescent="0.25">
      <c r="A70" s="36">
        <v>44281</v>
      </c>
      <c r="B70" s="33" t="s">
        <v>109</v>
      </c>
      <c r="C70" s="37">
        <v>340.5</v>
      </c>
      <c r="D70" s="37">
        <v>0</v>
      </c>
      <c r="E70" s="28">
        <f t="shared" si="0"/>
        <v>124142.53999999994</v>
      </c>
    </row>
    <row r="71" spans="1:5" x14ac:dyDescent="0.25">
      <c r="A71" s="36">
        <v>44281</v>
      </c>
      <c r="B71" s="33" t="s">
        <v>110</v>
      </c>
      <c r="C71" s="37">
        <v>305.5</v>
      </c>
      <c r="D71" s="37">
        <v>0</v>
      </c>
      <c r="E71" s="28">
        <f t="shared" si="0"/>
        <v>123837.03999999994</v>
      </c>
    </row>
    <row r="72" spans="1:5" x14ac:dyDescent="0.25">
      <c r="A72" s="36">
        <v>44281</v>
      </c>
      <c r="B72" s="33" t="s">
        <v>127</v>
      </c>
      <c r="C72" s="37">
        <v>78.19</v>
      </c>
      <c r="D72" s="37">
        <v>0</v>
      </c>
      <c r="E72" s="28">
        <f t="shared" si="0"/>
        <v>123758.84999999993</v>
      </c>
    </row>
    <row r="73" spans="1:5" x14ac:dyDescent="0.25">
      <c r="A73" s="36">
        <v>44281</v>
      </c>
      <c r="B73" s="33" t="s">
        <v>111</v>
      </c>
      <c r="C73" s="37">
        <v>1695.04</v>
      </c>
      <c r="D73" s="37">
        <v>0</v>
      </c>
      <c r="E73" s="28">
        <f t="shared" si="0"/>
        <v>122063.80999999994</v>
      </c>
    </row>
    <row r="74" spans="1:5" x14ac:dyDescent="0.25">
      <c r="A74" s="36">
        <v>44281</v>
      </c>
      <c r="B74" s="33" t="s">
        <v>112</v>
      </c>
      <c r="C74" s="37">
        <v>368.4</v>
      </c>
      <c r="D74" s="37">
        <v>0</v>
      </c>
      <c r="E74" s="28">
        <f t="shared" si="0"/>
        <v>121695.40999999995</v>
      </c>
    </row>
    <row r="75" spans="1:5" x14ac:dyDescent="0.25">
      <c r="A75" s="36">
        <v>44281</v>
      </c>
      <c r="B75" s="33" t="s">
        <v>113</v>
      </c>
      <c r="C75" s="37">
        <v>0</v>
      </c>
      <c r="D75" s="37">
        <v>1695.04</v>
      </c>
      <c r="E75" s="28">
        <f t="shared" si="0"/>
        <v>123390.44999999994</v>
      </c>
    </row>
    <row r="76" spans="1:5" x14ac:dyDescent="0.25">
      <c r="A76" s="36">
        <v>44284</v>
      </c>
      <c r="B76" s="33" t="s">
        <v>114</v>
      </c>
      <c r="C76" s="37">
        <v>0</v>
      </c>
      <c r="D76" s="37">
        <v>10.45</v>
      </c>
      <c r="E76" s="28">
        <f t="shared" si="0"/>
        <v>123400.89999999994</v>
      </c>
    </row>
    <row r="77" spans="1:5" x14ac:dyDescent="0.25">
      <c r="A77" s="36">
        <v>44284</v>
      </c>
      <c r="B77" s="12" t="s">
        <v>115</v>
      </c>
      <c r="C77" s="7">
        <v>112921.89</v>
      </c>
      <c r="D77" s="7">
        <v>0</v>
      </c>
      <c r="E77" s="28">
        <f t="shared" si="0"/>
        <v>10479.009999999937</v>
      </c>
    </row>
    <row r="78" spans="1:5" x14ac:dyDescent="0.25">
      <c r="A78" s="36">
        <v>44284</v>
      </c>
      <c r="B78" s="33" t="s">
        <v>116</v>
      </c>
      <c r="C78" s="37">
        <v>10.45</v>
      </c>
      <c r="D78" s="37">
        <v>0</v>
      </c>
      <c r="E78" s="28">
        <f t="shared" si="0"/>
        <v>10468.559999999936</v>
      </c>
    </row>
    <row r="79" spans="1:5" x14ac:dyDescent="0.25">
      <c r="A79" s="36">
        <v>44285</v>
      </c>
      <c r="B79" s="33" t="s">
        <v>117</v>
      </c>
      <c r="C79" s="37">
        <v>27</v>
      </c>
      <c r="D79" s="37">
        <v>0</v>
      </c>
      <c r="E79" s="28">
        <f t="shared" ref="E79:E81" si="1">E78+D79-C79</f>
        <v>10441.559999999936</v>
      </c>
    </row>
    <row r="80" spans="1:5" x14ac:dyDescent="0.25">
      <c r="A80" s="36">
        <v>44286</v>
      </c>
      <c r="B80" s="33" t="s">
        <v>118</v>
      </c>
      <c r="C80" s="37">
        <v>0</v>
      </c>
      <c r="D80" s="37">
        <v>115.44</v>
      </c>
      <c r="E80" s="28">
        <f t="shared" si="1"/>
        <v>10556.999999999936</v>
      </c>
    </row>
    <row r="81" spans="1:5" x14ac:dyDescent="0.25">
      <c r="A81" s="36"/>
      <c r="B81" s="33" t="s">
        <v>119</v>
      </c>
      <c r="C81" s="37"/>
      <c r="D81" s="37"/>
      <c r="E81" s="28">
        <f t="shared" si="1"/>
        <v>10556.999999999936</v>
      </c>
    </row>
    <row r="82" spans="1:5" ht="15.75" thickBot="1" x14ac:dyDescent="0.3">
      <c r="A82" s="20"/>
      <c r="B82" s="34"/>
      <c r="C82" s="24"/>
      <c r="D82" s="24"/>
      <c r="E82" s="22"/>
    </row>
    <row r="83" spans="1:5" ht="15.75" thickBot="1" x14ac:dyDescent="0.3">
      <c r="A83" s="20"/>
      <c r="B83" s="40" t="s">
        <v>120</v>
      </c>
      <c r="C83" s="41">
        <v>44256</v>
      </c>
      <c r="D83" s="24"/>
      <c r="E83" s="22"/>
    </row>
    <row r="84" spans="1:5" x14ac:dyDescent="0.25">
      <c r="A84" s="20"/>
      <c r="B84" s="42" t="s">
        <v>1</v>
      </c>
      <c r="C84" s="43">
        <v>2351.77</v>
      </c>
      <c r="D84" s="24"/>
      <c r="E84" s="22"/>
    </row>
    <row r="85" spans="1:5" x14ac:dyDescent="0.25">
      <c r="A85" s="20"/>
      <c r="B85" s="12" t="s">
        <v>12</v>
      </c>
      <c r="C85" s="7">
        <v>4076.96</v>
      </c>
      <c r="D85" s="24"/>
      <c r="E85" s="22"/>
    </row>
    <row r="86" spans="1:5" x14ac:dyDescent="0.25">
      <c r="A86" s="20"/>
      <c r="B86" s="12" t="s">
        <v>13</v>
      </c>
      <c r="C86" s="7">
        <v>2305.21</v>
      </c>
      <c r="D86" s="24"/>
      <c r="E86" s="22"/>
    </row>
    <row r="87" spans="1:5" x14ac:dyDescent="0.25">
      <c r="A87" s="20"/>
      <c r="B87" s="12" t="s">
        <v>19</v>
      </c>
      <c r="C87" s="7">
        <v>3817</v>
      </c>
      <c r="D87" s="24"/>
      <c r="E87" s="22"/>
    </row>
    <row r="88" spans="1:5" x14ac:dyDescent="0.25">
      <c r="A88" s="20"/>
      <c r="B88" s="12" t="s">
        <v>24</v>
      </c>
      <c r="C88" s="7">
        <v>4562.25</v>
      </c>
      <c r="D88" s="24"/>
      <c r="E88" s="22"/>
    </row>
    <row r="89" spans="1:5" x14ac:dyDescent="0.25">
      <c r="A89" s="20"/>
      <c r="B89" s="12" t="s">
        <v>2</v>
      </c>
      <c r="C89" s="7">
        <v>700.56</v>
      </c>
      <c r="D89" s="24"/>
      <c r="E89" s="22"/>
    </row>
    <row r="90" spans="1:5" x14ac:dyDescent="0.25">
      <c r="A90" s="20"/>
      <c r="B90" s="12" t="s">
        <v>7</v>
      </c>
      <c r="C90" s="7">
        <v>1883.29</v>
      </c>
      <c r="D90" s="24"/>
      <c r="E90" s="22"/>
    </row>
    <row r="91" spans="1:5" x14ac:dyDescent="0.25">
      <c r="A91" s="20"/>
      <c r="B91" s="12" t="s">
        <v>22</v>
      </c>
      <c r="C91" s="7">
        <v>2950.95</v>
      </c>
      <c r="D91" s="24"/>
      <c r="E91" s="22"/>
    </row>
    <row r="92" spans="1:5" x14ac:dyDescent="0.25">
      <c r="A92" s="20"/>
      <c r="B92" s="12" t="s">
        <v>17</v>
      </c>
      <c r="C92" s="7">
        <v>2234.4</v>
      </c>
      <c r="D92" s="24"/>
      <c r="E92" s="22"/>
    </row>
    <row r="93" spans="1:5" x14ac:dyDescent="0.25">
      <c r="A93" s="20"/>
      <c r="B93" s="12" t="s">
        <v>121</v>
      </c>
      <c r="C93" s="7">
        <v>3869.26</v>
      </c>
      <c r="D93" s="24"/>
      <c r="E93" s="22"/>
    </row>
    <row r="94" spans="1:5" x14ac:dyDescent="0.25">
      <c r="A94" s="20"/>
      <c r="B94" s="12" t="s">
        <v>23</v>
      </c>
      <c r="C94" s="7">
        <v>5119.13</v>
      </c>
      <c r="D94" s="24"/>
      <c r="E94" s="22"/>
    </row>
    <row r="95" spans="1:5" x14ac:dyDescent="0.25">
      <c r="A95" s="20"/>
      <c r="B95" s="12" t="s">
        <v>122</v>
      </c>
      <c r="C95" s="7">
        <v>5612.71</v>
      </c>
      <c r="D95" s="24"/>
      <c r="E95" s="22"/>
    </row>
    <row r="96" spans="1:5" x14ac:dyDescent="0.25">
      <c r="A96" s="20"/>
      <c r="B96" s="12" t="s">
        <v>123</v>
      </c>
      <c r="C96" s="7">
        <v>2966.01</v>
      </c>
      <c r="D96" s="24"/>
      <c r="E96" s="22"/>
    </row>
    <row r="97" spans="1:5" x14ac:dyDescent="0.25">
      <c r="A97" s="20"/>
      <c r="B97" s="12" t="s">
        <v>25</v>
      </c>
      <c r="C97" s="7">
        <v>2621.3200000000002</v>
      </c>
      <c r="D97" s="24"/>
      <c r="E97" s="22"/>
    </row>
    <row r="98" spans="1:5" x14ac:dyDescent="0.25">
      <c r="A98" s="20"/>
      <c r="B98" s="12" t="s">
        <v>8</v>
      </c>
      <c r="C98" s="7">
        <v>2236.94</v>
      </c>
      <c r="D98" s="24"/>
      <c r="E98" s="22"/>
    </row>
    <row r="99" spans="1:5" x14ac:dyDescent="0.25">
      <c r="A99" s="20"/>
      <c r="B99" s="12" t="s">
        <v>26</v>
      </c>
      <c r="C99" s="7">
        <v>2015.93</v>
      </c>
      <c r="D99" s="24"/>
      <c r="E99" s="22"/>
    </row>
    <row r="100" spans="1:5" x14ac:dyDescent="0.25">
      <c r="A100" s="20"/>
      <c r="B100" s="12" t="s">
        <v>4</v>
      </c>
      <c r="C100" s="7">
        <v>2222.1999999999998</v>
      </c>
      <c r="D100" s="24"/>
      <c r="E100" s="22"/>
    </row>
    <row r="101" spans="1:5" x14ac:dyDescent="0.25">
      <c r="A101" s="20"/>
      <c r="B101" s="12" t="s">
        <v>5</v>
      </c>
      <c r="C101" s="7">
        <v>2991.23</v>
      </c>
      <c r="D101" s="24"/>
      <c r="E101" s="22"/>
    </row>
    <row r="102" spans="1:5" x14ac:dyDescent="0.25">
      <c r="A102" s="20"/>
      <c r="B102" s="12" t="s">
        <v>20</v>
      </c>
      <c r="C102" s="7">
        <v>2199.21</v>
      </c>
      <c r="D102" s="24"/>
      <c r="E102" s="22"/>
    </row>
    <row r="103" spans="1:5" x14ac:dyDescent="0.25">
      <c r="A103" s="20"/>
      <c r="B103" s="12" t="s">
        <v>14</v>
      </c>
      <c r="C103" s="7">
        <v>3458.91</v>
      </c>
      <c r="D103" s="24"/>
      <c r="E103" s="22"/>
    </row>
    <row r="104" spans="1:5" x14ac:dyDescent="0.25">
      <c r="A104" s="20"/>
      <c r="B104" s="12" t="s">
        <v>9</v>
      </c>
      <c r="C104" s="7">
        <v>7650.9</v>
      </c>
      <c r="D104" s="24"/>
      <c r="E104" s="22"/>
    </row>
    <row r="105" spans="1:5" x14ac:dyDescent="0.25">
      <c r="A105" s="20"/>
      <c r="B105" s="12" t="s">
        <v>27</v>
      </c>
      <c r="C105" s="7">
        <v>3082.55</v>
      </c>
      <c r="D105" s="24"/>
      <c r="E105" s="22"/>
    </row>
    <row r="106" spans="1:5" x14ac:dyDescent="0.25">
      <c r="A106" s="20"/>
      <c r="B106" s="12" t="s">
        <v>124</v>
      </c>
      <c r="C106" s="7">
        <v>2778.28</v>
      </c>
      <c r="D106" s="24"/>
      <c r="E106" s="22"/>
    </row>
    <row r="107" spans="1:5" x14ac:dyDescent="0.25">
      <c r="A107" s="20"/>
      <c r="B107" s="12" t="s">
        <v>15</v>
      </c>
      <c r="C107" s="7">
        <v>2510.23</v>
      </c>
      <c r="D107" s="24"/>
      <c r="E107" s="22"/>
    </row>
    <row r="108" spans="1:5" x14ac:dyDescent="0.25">
      <c r="A108" s="20"/>
      <c r="B108" s="12" t="s">
        <v>10</v>
      </c>
      <c r="C108" s="7">
        <v>2646.71</v>
      </c>
      <c r="D108" s="24"/>
      <c r="E108" s="22"/>
    </row>
    <row r="109" spans="1:5" x14ac:dyDescent="0.25">
      <c r="A109" s="20"/>
      <c r="B109" s="12" t="s">
        <v>28</v>
      </c>
      <c r="C109" s="7">
        <v>3711.18</v>
      </c>
      <c r="D109" s="24"/>
      <c r="E109" s="22"/>
    </row>
    <row r="110" spans="1:5" x14ac:dyDescent="0.25">
      <c r="A110" s="20"/>
      <c r="B110" s="12" t="s">
        <v>29</v>
      </c>
      <c r="C110" s="7">
        <v>5850.45</v>
      </c>
      <c r="D110" s="24"/>
      <c r="E110" s="22"/>
    </row>
    <row r="111" spans="1:5" x14ac:dyDescent="0.25">
      <c r="A111" s="20"/>
      <c r="B111" s="12" t="s">
        <v>30</v>
      </c>
      <c r="C111" s="7">
        <v>2166.58</v>
      </c>
      <c r="D111" s="24"/>
      <c r="E111" s="22"/>
    </row>
    <row r="112" spans="1:5" x14ac:dyDescent="0.25">
      <c r="A112" s="20"/>
      <c r="B112" s="12" t="s">
        <v>6</v>
      </c>
      <c r="C112" s="7">
        <v>3948.53</v>
      </c>
      <c r="D112" s="24"/>
      <c r="E112" s="22"/>
    </row>
    <row r="113" spans="1:5" x14ac:dyDescent="0.25">
      <c r="A113" s="20"/>
      <c r="B113" s="12" t="s">
        <v>31</v>
      </c>
      <c r="C113" s="7">
        <v>1447.18</v>
      </c>
      <c r="D113" s="24"/>
      <c r="E113" s="22"/>
    </row>
    <row r="114" spans="1:5" x14ac:dyDescent="0.25">
      <c r="A114" s="20"/>
      <c r="B114" s="44" t="s">
        <v>21</v>
      </c>
      <c r="C114" s="7">
        <v>2478.9</v>
      </c>
      <c r="D114" s="24"/>
      <c r="E114" s="22"/>
    </row>
    <row r="115" spans="1:5" x14ac:dyDescent="0.25">
      <c r="A115" s="20"/>
      <c r="B115" s="44" t="s">
        <v>11</v>
      </c>
      <c r="C115" s="7">
        <v>1845.9</v>
      </c>
      <c r="D115" s="24"/>
      <c r="E115" s="22"/>
    </row>
    <row r="116" spans="1:5" x14ac:dyDescent="0.25">
      <c r="A116" s="20"/>
      <c r="B116" s="44" t="s">
        <v>16</v>
      </c>
      <c r="C116" s="7">
        <v>2174.35</v>
      </c>
      <c r="D116" s="24"/>
      <c r="E116" s="22"/>
    </row>
    <row r="117" spans="1:5" x14ac:dyDescent="0.25">
      <c r="A117" s="20"/>
      <c r="B117" s="44" t="s">
        <v>32</v>
      </c>
      <c r="C117" s="7">
        <v>2321.15</v>
      </c>
      <c r="D117" s="24"/>
      <c r="E117" s="22"/>
    </row>
    <row r="118" spans="1:5" x14ac:dyDescent="0.25">
      <c r="A118" s="20"/>
      <c r="B118" s="44" t="s">
        <v>3</v>
      </c>
      <c r="C118" s="7">
        <v>2533.4899999999998</v>
      </c>
      <c r="D118" s="24"/>
      <c r="E118" s="22"/>
    </row>
    <row r="119" spans="1:5" x14ac:dyDescent="0.25">
      <c r="A119" s="20"/>
      <c r="B119" s="44" t="s">
        <v>18</v>
      </c>
      <c r="C119" s="7">
        <v>2818.55</v>
      </c>
      <c r="D119" s="24"/>
      <c r="E119" s="22"/>
    </row>
    <row r="120" spans="1:5" ht="15.75" thickBot="1" x14ac:dyDescent="0.3">
      <c r="A120" s="20"/>
      <c r="B120" s="45" t="s">
        <v>125</v>
      </c>
      <c r="C120" s="46">
        <v>2761.72</v>
      </c>
      <c r="D120" s="24"/>
      <c r="E120" s="22"/>
    </row>
    <row r="121" spans="1:5" ht="15.75" thickBot="1" x14ac:dyDescent="0.3">
      <c r="A121" s="20"/>
      <c r="B121" s="47" t="s">
        <v>126</v>
      </c>
      <c r="C121" s="48">
        <f>SUM(C84:C120)</f>
        <v>112921.88999999998</v>
      </c>
      <c r="D121" s="24"/>
      <c r="E121" s="22"/>
    </row>
    <row r="122" spans="1:5" x14ac:dyDescent="0.25">
      <c r="A122" s="20"/>
      <c r="B122" s="34"/>
      <c r="C122" s="24"/>
      <c r="D122" s="24"/>
      <c r="E122" s="22"/>
    </row>
    <row r="123" spans="1:5" s="63" customFormat="1" x14ac:dyDescent="0.25">
      <c r="A123" s="61" t="s">
        <v>209</v>
      </c>
      <c r="B123" s="62"/>
      <c r="C123" s="62"/>
      <c r="D123" s="29"/>
      <c r="E123" s="22"/>
    </row>
    <row r="124" spans="1:5" s="63" customFormat="1" x14ac:dyDescent="0.25">
      <c r="A124" s="61"/>
      <c r="B124" s="62"/>
      <c r="C124" s="62"/>
      <c r="D124" s="29"/>
      <c r="E124" s="22"/>
    </row>
    <row r="125" spans="1:5" s="63" customFormat="1" x14ac:dyDescent="0.25">
      <c r="A125" s="61"/>
      <c r="B125" s="62"/>
      <c r="C125" s="62"/>
      <c r="D125" s="29"/>
      <c r="E125" s="22"/>
    </row>
    <row r="126" spans="1:5" s="63" customFormat="1" x14ac:dyDescent="0.25">
      <c r="A126" s="61"/>
      <c r="B126" s="62"/>
      <c r="C126" s="62"/>
      <c r="D126" s="29"/>
      <c r="E126" s="22"/>
    </row>
    <row r="127" spans="1:5" s="63" customFormat="1" x14ac:dyDescent="0.25">
      <c r="A127" s="61"/>
      <c r="B127" s="64" t="s">
        <v>199</v>
      </c>
      <c r="C127" s="65" t="s">
        <v>200</v>
      </c>
      <c r="D127" s="29"/>
      <c r="E127" s="22"/>
    </row>
    <row r="128" spans="1:5" s="63" customFormat="1" x14ac:dyDescent="0.25">
      <c r="A128" s="61"/>
      <c r="B128" s="66" t="s">
        <v>201</v>
      </c>
      <c r="C128" s="60" t="s">
        <v>202</v>
      </c>
      <c r="D128" s="29"/>
      <c r="E128" s="22"/>
    </row>
    <row r="129" spans="1:5" s="63" customFormat="1" x14ac:dyDescent="0.25">
      <c r="A129" s="67"/>
      <c r="B129" s="66" t="s">
        <v>203</v>
      </c>
      <c r="C129" s="60" t="s">
        <v>204</v>
      </c>
      <c r="D129" s="29"/>
      <c r="E129" s="22"/>
    </row>
    <row r="130" spans="1:5" x14ac:dyDescent="0.25">
      <c r="A130" s="20"/>
      <c r="B130" s="34"/>
      <c r="C130" s="24"/>
      <c r="D130" s="24"/>
      <c r="E130" s="22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topLeftCell="A97" workbookViewId="0">
      <selection activeCell="F106" sqref="F106"/>
    </sheetView>
  </sheetViews>
  <sheetFormatPr defaultColWidth="9.140625" defaultRowHeight="15" x14ac:dyDescent="0.25"/>
  <cols>
    <col min="1" max="1" width="10.7109375" style="29" bestFit="1" customWidth="1"/>
    <col min="2" max="2" width="11" style="32" customWidth="1"/>
    <col min="3" max="3" width="47.7109375" style="29" customWidth="1"/>
    <col min="4" max="4" width="38.42578125" style="29" customWidth="1"/>
    <col min="5" max="5" width="11.28515625" style="31" customWidth="1"/>
    <col min="6" max="6" width="11" style="31" customWidth="1"/>
    <col min="7" max="16384" width="9.140625" style="29"/>
  </cols>
  <sheetData>
    <row r="1" spans="1:6" x14ac:dyDescent="0.25">
      <c r="B1" s="68"/>
      <c r="C1" s="168" t="s">
        <v>246</v>
      </c>
      <c r="D1" s="168"/>
    </row>
    <row r="2" spans="1:6" x14ac:dyDescent="0.25">
      <c r="B2" s="68"/>
      <c r="C2" s="169" t="s">
        <v>254</v>
      </c>
      <c r="D2" s="169"/>
    </row>
    <row r="3" spans="1:6" x14ac:dyDescent="0.25">
      <c r="B3" s="68"/>
      <c r="C3" s="170" t="s">
        <v>247</v>
      </c>
      <c r="D3" s="170"/>
    </row>
    <row r="4" spans="1:6" ht="25.5" x14ac:dyDescent="0.25">
      <c r="A4" s="69" t="s">
        <v>248</v>
      </c>
      <c r="B4" s="70" t="s">
        <v>249</v>
      </c>
      <c r="C4" s="71" t="s">
        <v>250</v>
      </c>
      <c r="D4" s="72" t="s">
        <v>251</v>
      </c>
      <c r="E4" s="73" t="s">
        <v>252</v>
      </c>
      <c r="F4" s="73" t="s">
        <v>253</v>
      </c>
    </row>
    <row r="5" spans="1:6" x14ac:dyDescent="0.25">
      <c r="A5" s="74">
        <v>44256</v>
      </c>
      <c r="B5" s="75">
        <v>16528</v>
      </c>
      <c r="C5" s="33" t="s">
        <v>229</v>
      </c>
      <c r="D5" s="33" t="s">
        <v>262</v>
      </c>
      <c r="E5" s="37">
        <v>470.18</v>
      </c>
      <c r="F5" s="37">
        <v>470.18</v>
      </c>
    </row>
    <row r="6" spans="1:6" x14ac:dyDescent="0.25">
      <c r="A6" s="74">
        <v>44256</v>
      </c>
      <c r="B6" s="75">
        <v>2046</v>
      </c>
      <c r="C6" s="33" t="s">
        <v>234</v>
      </c>
      <c r="D6" s="33" t="s">
        <v>259</v>
      </c>
      <c r="E6" s="37">
        <v>1432.49</v>
      </c>
      <c r="F6" s="37">
        <v>1432.49</v>
      </c>
    </row>
    <row r="7" spans="1:6" x14ac:dyDescent="0.25">
      <c r="A7" s="74">
        <v>44256</v>
      </c>
      <c r="B7" s="91">
        <v>8658</v>
      </c>
      <c r="C7" s="33" t="s">
        <v>236</v>
      </c>
      <c r="D7" s="33" t="s">
        <v>261</v>
      </c>
      <c r="E7" s="37">
        <v>147.1</v>
      </c>
      <c r="F7" s="37">
        <v>147.1</v>
      </c>
    </row>
    <row r="8" spans="1:6" x14ac:dyDescent="0.25">
      <c r="A8" s="74">
        <v>44256</v>
      </c>
      <c r="B8" s="75">
        <v>30160</v>
      </c>
      <c r="C8" s="33" t="s">
        <v>212</v>
      </c>
      <c r="D8" s="44" t="s">
        <v>258</v>
      </c>
      <c r="E8" s="37">
        <v>305.5</v>
      </c>
      <c r="F8" s="37">
        <v>305.5</v>
      </c>
    </row>
    <row r="9" spans="1:6" x14ac:dyDescent="0.25">
      <c r="A9" s="74">
        <v>44256</v>
      </c>
      <c r="B9" s="75">
        <v>594341</v>
      </c>
      <c r="C9" s="33" t="s">
        <v>219</v>
      </c>
      <c r="D9" s="44" t="s">
        <v>255</v>
      </c>
      <c r="E9" s="37">
        <v>199.83</v>
      </c>
      <c r="F9" s="37">
        <v>199.83</v>
      </c>
    </row>
    <row r="10" spans="1:6" x14ac:dyDescent="0.25">
      <c r="A10" s="74">
        <v>44256</v>
      </c>
      <c r="B10" s="75">
        <v>6641</v>
      </c>
      <c r="C10" s="33" t="s">
        <v>220</v>
      </c>
      <c r="D10" s="33" t="s">
        <v>257</v>
      </c>
      <c r="E10" s="37">
        <v>2667.57</v>
      </c>
      <c r="F10" s="37">
        <v>2667.57</v>
      </c>
    </row>
    <row r="11" spans="1:6" x14ac:dyDescent="0.25">
      <c r="A11" s="74">
        <v>44257</v>
      </c>
      <c r="B11" s="75">
        <v>1320</v>
      </c>
      <c r="C11" s="33" t="s">
        <v>231</v>
      </c>
      <c r="D11" s="44" t="s">
        <v>258</v>
      </c>
      <c r="E11" s="37">
        <v>1104</v>
      </c>
      <c r="F11" s="37">
        <v>1104</v>
      </c>
    </row>
    <row r="12" spans="1:6" x14ac:dyDescent="0.25">
      <c r="A12" s="74">
        <v>44257</v>
      </c>
      <c r="B12" s="75">
        <v>904</v>
      </c>
      <c r="C12" s="33" t="s">
        <v>231</v>
      </c>
      <c r="D12" s="44" t="s">
        <v>258</v>
      </c>
      <c r="E12" s="37">
        <v>300</v>
      </c>
      <c r="F12" s="37">
        <v>300</v>
      </c>
    </row>
    <row r="13" spans="1:6" s="96" customFormat="1" x14ac:dyDescent="0.25">
      <c r="A13" s="92">
        <v>44258</v>
      </c>
      <c r="B13" s="93">
        <v>113517</v>
      </c>
      <c r="C13" s="94" t="s">
        <v>273</v>
      </c>
      <c r="D13" s="94" t="s">
        <v>261</v>
      </c>
      <c r="E13" s="95">
        <v>86.78</v>
      </c>
      <c r="F13" s="95">
        <v>86.78</v>
      </c>
    </row>
    <row r="14" spans="1:6" x14ac:dyDescent="0.25">
      <c r="A14" s="74">
        <v>44258</v>
      </c>
      <c r="B14" s="75">
        <v>608161</v>
      </c>
      <c r="C14" s="33" t="s">
        <v>230</v>
      </c>
      <c r="D14" s="33" t="s">
        <v>183</v>
      </c>
      <c r="E14" s="37">
        <v>183.33</v>
      </c>
      <c r="F14" s="37">
        <v>183.33</v>
      </c>
    </row>
    <row r="15" spans="1:6" x14ac:dyDescent="0.25">
      <c r="A15" s="74">
        <v>44258</v>
      </c>
      <c r="B15" s="75">
        <v>4937</v>
      </c>
      <c r="C15" s="33" t="s">
        <v>235</v>
      </c>
      <c r="D15" s="33" t="s">
        <v>260</v>
      </c>
      <c r="E15" s="37">
        <v>190</v>
      </c>
      <c r="F15" s="37">
        <v>190</v>
      </c>
    </row>
    <row r="16" spans="1:6" x14ac:dyDescent="0.25">
      <c r="A16" s="74">
        <v>44258</v>
      </c>
      <c r="B16" s="75">
        <v>196</v>
      </c>
      <c r="C16" s="33" t="s">
        <v>238</v>
      </c>
      <c r="D16" s="33" t="s">
        <v>262</v>
      </c>
      <c r="E16" s="37">
        <v>581.46</v>
      </c>
      <c r="F16" s="37">
        <v>581.46</v>
      </c>
    </row>
    <row r="17" spans="1:6" x14ac:dyDescent="0.25">
      <c r="A17" s="74">
        <v>44258</v>
      </c>
      <c r="B17" s="75">
        <v>5786</v>
      </c>
      <c r="C17" s="33" t="s">
        <v>216</v>
      </c>
      <c r="D17" s="44" t="s">
        <v>255</v>
      </c>
      <c r="E17" s="37">
        <v>106.5</v>
      </c>
      <c r="F17" s="37">
        <v>106.5</v>
      </c>
    </row>
    <row r="18" spans="1:6" x14ac:dyDescent="0.25">
      <c r="A18" s="74">
        <v>44259</v>
      </c>
      <c r="B18" s="75">
        <v>95864</v>
      </c>
      <c r="C18" s="33" t="s">
        <v>232</v>
      </c>
      <c r="D18" s="44" t="s">
        <v>264</v>
      </c>
      <c r="E18" s="37">
        <v>1094.04</v>
      </c>
      <c r="F18" s="37">
        <v>1094.04</v>
      </c>
    </row>
    <row r="19" spans="1:6" x14ac:dyDescent="0.25">
      <c r="A19" s="74">
        <v>44259</v>
      </c>
      <c r="B19" s="75">
        <v>4623</v>
      </c>
      <c r="C19" s="33" t="s">
        <v>211</v>
      </c>
      <c r="D19" s="44" t="s">
        <v>258</v>
      </c>
      <c r="E19" s="37">
        <v>740</v>
      </c>
      <c r="F19" s="37">
        <v>740</v>
      </c>
    </row>
    <row r="20" spans="1:6" x14ac:dyDescent="0.25">
      <c r="A20" s="74">
        <v>44260</v>
      </c>
      <c r="B20" s="75">
        <v>1531</v>
      </c>
      <c r="C20" s="33" t="s">
        <v>245</v>
      </c>
      <c r="D20" s="33" t="s">
        <v>183</v>
      </c>
      <c r="E20" s="37">
        <v>510</v>
      </c>
      <c r="F20" s="37">
        <v>510</v>
      </c>
    </row>
    <row r="21" spans="1:6" x14ac:dyDescent="0.25">
      <c r="A21" s="74">
        <v>44260</v>
      </c>
      <c r="B21" s="75">
        <v>562819</v>
      </c>
      <c r="C21" s="33" t="s">
        <v>215</v>
      </c>
      <c r="D21" s="33" t="s">
        <v>256</v>
      </c>
      <c r="E21" s="37">
        <v>2617.79</v>
      </c>
      <c r="F21" s="37">
        <v>2617.79</v>
      </c>
    </row>
    <row r="22" spans="1:6" x14ac:dyDescent="0.25">
      <c r="A22" s="74">
        <v>44260</v>
      </c>
      <c r="B22" s="75">
        <v>577908</v>
      </c>
      <c r="C22" s="33" t="s">
        <v>215</v>
      </c>
      <c r="D22" s="33" t="s">
        <v>256</v>
      </c>
      <c r="E22" s="37">
        <v>345.03</v>
      </c>
      <c r="F22" s="37">
        <v>345.03</v>
      </c>
    </row>
    <row r="23" spans="1:6" x14ac:dyDescent="0.25">
      <c r="A23" s="74">
        <v>44260</v>
      </c>
      <c r="B23" s="75">
        <v>611808</v>
      </c>
      <c r="C23" s="33" t="s">
        <v>215</v>
      </c>
      <c r="D23" s="33" t="s">
        <v>256</v>
      </c>
      <c r="E23" s="37">
        <v>616.76</v>
      </c>
      <c r="F23" s="37">
        <v>616.76</v>
      </c>
    </row>
    <row r="24" spans="1:6" x14ac:dyDescent="0.25">
      <c r="A24" s="74">
        <v>44260</v>
      </c>
      <c r="B24" s="75">
        <v>562818</v>
      </c>
      <c r="C24" s="33" t="s">
        <v>215</v>
      </c>
      <c r="D24" s="33" t="s">
        <v>256</v>
      </c>
      <c r="E24" s="37">
        <v>326.81</v>
      </c>
      <c r="F24" s="37">
        <v>326.81</v>
      </c>
    </row>
    <row r="25" spans="1:6" x14ac:dyDescent="0.25">
      <c r="A25" s="74">
        <v>44260</v>
      </c>
      <c r="B25" s="75">
        <v>611807</v>
      </c>
      <c r="C25" s="33" t="s">
        <v>215</v>
      </c>
      <c r="D25" s="33" t="s">
        <v>256</v>
      </c>
      <c r="E25" s="37">
        <v>318.17</v>
      </c>
      <c r="F25" s="37">
        <v>318.17</v>
      </c>
    </row>
    <row r="26" spans="1:6" x14ac:dyDescent="0.25">
      <c r="A26" s="74">
        <v>44262</v>
      </c>
      <c r="B26" s="75">
        <v>697557</v>
      </c>
      <c r="C26" s="33" t="s">
        <v>33</v>
      </c>
      <c r="D26" s="33" t="s">
        <v>256</v>
      </c>
      <c r="E26" s="37">
        <v>78.19</v>
      </c>
      <c r="F26" s="37">
        <v>78.19</v>
      </c>
    </row>
    <row r="27" spans="1:6" x14ac:dyDescent="0.25">
      <c r="A27" s="74">
        <v>44263</v>
      </c>
      <c r="B27" s="75">
        <v>10265</v>
      </c>
      <c r="C27" s="33" t="s">
        <v>210</v>
      </c>
      <c r="D27" s="33" t="s">
        <v>256</v>
      </c>
      <c r="E27" s="37">
        <v>261</v>
      </c>
      <c r="F27" s="37">
        <v>261</v>
      </c>
    </row>
    <row r="28" spans="1:6" x14ac:dyDescent="0.25">
      <c r="A28" s="74">
        <v>44263</v>
      </c>
      <c r="B28" s="75">
        <v>71366</v>
      </c>
      <c r="C28" s="33" t="s">
        <v>243</v>
      </c>
      <c r="D28" s="44" t="s">
        <v>258</v>
      </c>
      <c r="E28" s="37">
        <v>44.5</v>
      </c>
      <c r="F28" s="37">
        <v>44.5</v>
      </c>
    </row>
    <row r="29" spans="1:6" x14ac:dyDescent="0.25">
      <c r="A29" s="74">
        <v>44264</v>
      </c>
      <c r="B29" s="75">
        <v>369564</v>
      </c>
      <c r="C29" s="33" t="s">
        <v>228</v>
      </c>
      <c r="D29" s="33" t="s">
        <v>256</v>
      </c>
      <c r="E29" s="37">
        <v>326.70999999999998</v>
      </c>
      <c r="F29" s="37">
        <v>326.70999999999998</v>
      </c>
    </row>
    <row r="30" spans="1:6" x14ac:dyDescent="0.25">
      <c r="A30" s="74">
        <v>44264</v>
      </c>
      <c r="B30" s="75">
        <v>729566</v>
      </c>
      <c r="C30" s="33" t="s">
        <v>228</v>
      </c>
      <c r="D30" s="33" t="s">
        <v>256</v>
      </c>
      <c r="E30" s="37">
        <v>51.21</v>
      </c>
      <c r="F30" s="37">
        <v>51.21</v>
      </c>
    </row>
    <row r="31" spans="1:6" x14ac:dyDescent="0.25">
      <c r="A31" s="74">
        <v>44264</v>
      </c>
      <c r="B31" s="75">
        <v>69400</v>
      </c>
      <c r="C31" s="33" t="s">
        <v>227</v>
      </c>
      <c r="D31" s="33" t="s">
        <v>263</v>
      </c>
      <c r="E31" s="37">
        <v>392</v>
      </c>
      <c r="F31" s="37">
        <v>392</v>
      </c>
    </row>
    <row r="32" spans="1:6" x14ac:dyDescent="0.25">
      <c r="A32" s="74">
        <v>44264</v>
      </c>
      <c r="B32" s="75">
        <v>253</v>
      </c>
      <c r="C32" s="33" t="s">
        <v>239</v>
      </c>
      <c r="D32" s="33" t="s">
        <v>262</v>
      </c>
      <c r="E32" s="37">
        <v>152</v>
      </c>
      <c r="F32" s="37">
        <v>152</v>
      </c>
    </row>
    <row r="33" spans="1:6" x14ac:dyDescent="0.25">
      <c r="A33" s="74">
        <v>44264</v>
      </c>
      <c r="B33" s="75">
        <v>166773</v>
      </c>
      <c r="C33" s="33" t="s">
        <v>244</v>
      </c>
      <c r="D33" s="33" t="s">
        <v>257</v>
      </c>
      <c r="E33" s="37">
        <v>1827.94</v>
      </c>
      <c r="F33" s="37">
        <v>1827.94</v>
      </c>
    </row>
    <row r="34" spans="1:6" x14ac:dyDescent="0.25">
      <c r="A34" s="74">
        <v>44265</v>
      </c>
      <c r="B34" s="75">
        <v>3671</v>
      </c>
      <c r="C34" s="33" t="s">
        <v>214</v>
      </c>
      <c r="D34" s="44" t="s">
        <v>258</v>
      </c>
      <c r="E34" s="37">
        <v>844.55</v>
      </c>
      <c r="F34" s="37">
        <v>844.55</v>
      </c>
    </row>
    <row r="35" spans="1:6" x14ac:dyDescent="0.25">
      <c r="A35" s="74">
        <v>44265</v>
      </c>
      <c r="B35" s="75">
        <v>20765</v>
      </c>
      <c r="C35" s="33" t="s">
        <v>223</v>
      </c>
      <c r="D35" s="44" t="s">
        <v>255</v>
      </c>
      <c r="E35" s="37">
        <v>139.22999999999999</v>
      </c>
      <c r="F35" s="37">
        <v>139.22999999999999</v>
      </c>
    </row>
    <row r="36" spans="1:6" x14ac:dyDescent="0.25">
      <c r="A36" s="74">
        <v>44266</v>
      </c>
      <c r="B36" s="75">
        <v>583273</v>
      </c>
      <c r="C36" s="33" t="s">
        <v>222</v>
      </c>
      <c r="D36" s="33" t="s">
        <v>263</v>
      </c>
      <c r="E36" s="37">
        <v>162.22999999999999</v>
      </c>
      <c r="F36" s="37">
        <v>162.22999999999999</v>
      </c>
    </row>
    <row r="37" spans="1:6" x14ac:dyDescent="0.25">
      <c r="A37" s="74">
        <v>44266</v>
      </c>
      <c r="B37" s="75">
        <v>1009272</v>
      </c>
      <c r="C37" s="33" t="s">
        <v>221</v>
      </c>
      <c r="D37" s="33" t="s">
        <v>263</v>
      </c>
      <c r="E37" s="37">
        <v>569.64</v>
      </c>
      <c r="F37" s="37">
        <v>569.64</v>
      </c>
    </row>
    <row r="38" spans="1:6" x14ac:dyDescent="0.25">
      <c r="A38" s="74">
        <v>44266</v>
      </c>
      <c r="B38" s="75">
        <v>10038</v>
      </c>
      <c r="C38" s="33" t="s">
        <v>233</v>
      </c>
      <c r="D38" s="33" t="s">
        <v>260</v>
      </c>
      <c r="E38" s="37">
        <v>219</v>
      </c>
      <c r="F38" s="37">
        <v>219</v>
      </c>
    </row>
    <row r="39" spans="1:6" x14ac:dyDescent="0.25">
      <c r="A39" s="74">
        <v>44267</v>
      </c>
      <c r="B39" s="75">
        <v>12914</v>
      </c>
      <c r="C39" s="33" t="s">
        <v>213</v>
      </c>
      <c r="D39" s="33" t="s">
        <v>260</v>
      </c>
      <c r="E39" s="37">
        <v>469.18</v>
      </c>
      <c r="F39" s="37">
        <v>469.18</v>
      </c>
    </row>
    <row r="40" spans="1:6" x14ac:dyDescent="0.25">
      <c r="A40" s="74">
        <v>44267</v>
      </c>
      <c r="B40" s="75">
        <v>5092</v>
      </c>
      <c r="C40" s="33" t="s">
        <v>218</v>
      </c>
      <c r="D40" s="44" t="s">
        <v>258</v>
      </c>
      <c r="E40" s="37">
        <v>186.2</v>
      </c>
      <c r="F40" s="37">
        <v>186.2</v>
      </c>
    </row>
    <row r="41" spans="1:6" x14ac:dyDescent="0.25">
      <c r="A41" s="74">
        <v>44267</v>
      </c>
      <c r="B41" s="75">
        <v>30278</v>
      </c>
      <c r="C41" s="33" t="s">
        <v>212</v>
      </c>
      <c r="D41" s="44" t="s">
        <v>258</v>
      </c>
      <c r="E41" s="37">
        <v>260</v>
      </c>
      <c r="F41" s="37">
        <v>260</v>
      </c>
    </row>
    <row r="42" spans="1:6" x14ac:dyDescent="0.25">
      <c r="A42" s="74">
        <v>44267</v>
      </c>
      <c r="B42" s="75">
        <v>778258</v>
      </c>
      <c r="C42" s="33" t="s">
        <v>237</v>
      </c>
      <c r="D42" s="33" t="s">
        <v>262</v>
      </c>
      <c r="E42" s="37">
        <v>174.6</v>
      </c>
      <c r="F42" s="37">
        <v>174.6</v>
      </c>
    </row>
    <row r="43" spans="1:6" x14ac:dyDescent="0.25">
      <c r="A43" s="74">
        <v>44267</v>
      </c>
      <c r="B43" s="75">
        <v>761</v>
      </c>
      <c r="C43" s="33" t="s">
        <v>0</v>
      </c>
      <c r="D43" s="44" t="s">
        <v>255</v>
      </c>
      <c r="E43" s="37">
        <v>1450</v>
      </c>
      <c r="F43" s="37">
        <v>1450</v>
      </c>
    </row>
    <row r="44" spans="1:6" x14ac:dyDescent="0.25">
      <c r="A44" s="74">
        <v>44269</v>
      </c>
      <c r="B44" s="75">
        <v>287716</v>
      </c>
      <c r="C44" s="33" t="s">
        <v>225</v>
      </c>
      <c r="D44" s="33" t="s">
        <v>256</v>
      </c>
      <c r="E44" s="37">
        <v>140.63999999999999</v>
      </c>
      <c r="F44" s="37">
        <v>140.63999999999999</v>
      </c>
    </row>
    <row r="45" spans="1:6" x14ac:dyDescent="0.25">
      <c r="A45" s="74">
        <v>44270</v>
      </c>
      <c r="B45" s="75">
        <v>391628</v>
      </c>
      <c r="C45" s="33" t="s">
        <v>33</v>
      </c>
      <c r="D45" s="33" t="s">
        <v>256</v>
      </c>
      <c r="E45" s="37">
        <v>69.62</v>
      </c>
      <c r="F45" s="37">
        <v>69.62</v>
      </c>
    </row>
    <row r="46" spans="1:6" x14ac:dyDescent="0.25">
      <c r="A46" s="74">
        <v>44270</v>
      </c>
      <c r="B46" s="75">
        <v>4632</v>
      </c>
      <c r="C46" s="33" t="s">
        <v>211</v>
      </c>
      <c r="D46" s="44" t="s">
        <v>258</v>
      </c>
      <c r="E46" s="37">
        <v>180</v>
      </c>
      <c r="F46" s="37">
        <v>180</v>
      </c>
    </row>
    <row r="47" spans="1:6" x14ac:dyDescent="0.25">
      <c r="A47" s="74">
        <v>44271</v>
      </c>
      <c r="B47" s="75">
        <v>258</v>
      </c>
      <c r="C47" s="33" t="s">
        <v>239</v>
      </c>
      <c r="D47" s="33" t="s">
        <v>262</v>
      </c>
      <c r="E47" s="37">
        <v>654.20000000000005</v>
      </c>
      <c r="F47" s="37">
        <v>654.20000000000005</v>
      </c>
    </row>
    <row r="48" spans="1:6" x14ac:dyDescent="0.25">
      <c r="A48" s="74">
        <v>44272</v>
      </c>
      <c r="B48" s="75">
        <v>774047</v>
      </c>
      <c r="C48" s="33" t="s">
        <v>33</v>
      </c>
      <c r="D48" s="33" t="s">
        <v>256</v>
      </c>
      <c r="E48" s="37">
        <v>110.16</v>
      </c>
      <c r="F48" s="37">
        <v>110.16</v>
      </c>
    </row>
    <row r="49" spans="1:6" x14ac:dyDescent="0.25">
      <c r="A49" s="74">
        <v>44274</v>
      </c>
      <c r="B49" s="75">
        <v>370628</v>
      </c>
      <c r="C49" s="33" t="s">
        <v>240</v>
      </c>
      <c r="D49" s="44" t="s">
        <v>264</v>
      </c>
      <c r="E49" s="37">
        <v>400.5</v>
      </c>
      <c r="F49" s="37">
        <v>400.5</v>
      </c>
    </row>
    <row r="50" spans="1:6" x14ac:dyDescent="0.25">
      <c r="A50" s="74">
        <v>44277</v>
      </c>
      <c r="B50" s="75">
        <v>10416</v>
      </c>
      <c r="C50" s="33" t="s">
        <v>210</v>
      </c>
      <c r="D50" s="33" t="s">
        <v>256</v>
      </c>
      <c r="E50" s="37">
        <v>261</v>
      </c>
      <c r="F50" s="37">
        <v>261</v>
      </c>
    </row>
    <row r="51" spans="1:6" x14ac:dyDescent="0.25">
      <c r="A51" s="74">
        <v>44278</v>
      </c>
      <c r="B51" s="75">
        <v>230757</v>
      </c>
      <c r="C51" s="33" t="s">
        <v>241</v>
      </c>
      <c r="D51" s="44" t="s">
        <v>264</v>
      </c>
      <c r="E51" s="37">
        <v>368.4</v>
      </c>
      <c r="F51" s="37">
        <v>368.4</v>
      </c>
    </row>
    <row r="52" spans="1:6" x14ac:dyDescent="0.25">
      <c r="A52" s="74">
        <v>44279</v>
      </c>
      <c r="B52" s="75">
        <v>4564</v>
      </c>
      <c r="C52" s="33" t="s">
        <v>224</v>
      </c>
      <c r="D52" s="44" t="s">
        <v>258</v>
      </c>
      <c r="E52" s="37">
        <v>730</v>
      </c>
      <c r="F52" s="37">
        <v>730</v>
      </c>
    </row>
    <row r="53" spans="1:6" x14ac:dyDescent="0.25">
      <c r="A53" s="74">
        <v>44281</v>
      </c>
      <c r="B53" s="75">
        <v>19041</v>
      </c>
      <c r="C53" s="33" t="s">
        <v>242</v>
      </c>
      <c r="D53" s="33" t="s">
        <v>259</v>
      </c>
      <c r="E53" s="37">
        <v>27</v>
      </c>
      <c r="F53" s="37">
        <v>27</v>
      </c>
    </row>
    <row r="54" spans="1:6" x14ac:dyDescent="0.25">
      <c r="A54" s="74">
        <v>44284</v>
      </c>
      <c r="B54" s="75">
        <v>410</v>
      </c>
      <c r="C54" s="33" t="s">
        <v>217</v>
      </c>
      <c r="D54" s="44" t="s">
        <v>255</v>
      </c>
      <c r="E54" s="37">
        <v>1021</v>
      </c>
      <c r="F54" s="37">
        <v>1021</v>
      </c>
    </row>
    <row r="55" spans="1:6" x14ac:dyDescent="0.25">
      <c r="A55" s="74">
        <v>44285</v>
      </c>
      <c r="B55" s="75">
        <v>63592</v>
      </c>
      <c r="C55" s="33" t="s">
        <v>274</v>
      </c>
      <c r="D55" s="33" t="s">
        <v>259</v>
      </c>
      <c r="E55" s="37">
        <v>144.41</v>
      </c>
      <c r="F55" s="37">
        <v>144.41</v>
      </c>
    </row>
    <row r="56" spans="1:6" x14ac:dyDescent="0.25">
      <c r="A56" s="74">
        <v>44286</v>
      </c>
      <c r="B56" s="75"/>
      <c r="C56" s="33" t="s">
        <v>272</v>
      </c>
      <c r="D56" s="33" t="s">
        <v>276</v>
      </c>
      <c r="E56" s="37">
        <v>8127.93</v>
      </c>
      <c r="F56" s="37">
        <v>8127.93</v>
      </c>
    </row>
    <row r="57" spans="1:6" x14ac:dyDescent="0.25">
      <c r="A57" s="74">
        <v>44286</v>
      </c>
      <c r="B57" s="91">
        <v>950202</v>
      </c>
      <c r="C57" s="33" t="s">
        <v>226</v>
      </c>
      <c r="D57" s="33" t="s">
        <v>263</v>
      </c>
      <c r="E57" s="37">
        <v>7838.07</v>
      </c>
      <c r="F57" s="37">
        <v>7838.07</v>
      </c>
    </row>
    <row r="58" spans="1:6" x14ac:dyDescent="0.25">
      <c r="A58" s="74">
        <v>44286</v>
      </c>
      <c r="B58" s="75"/>
      <c r="C58" s="12" t="s">
        <v>1</v>
      </c>
      <c r="D58" s="33" t="s">
        <v>263</v>
      </c>
      <c r="E58" s="7">
        <v>2351.77</v>
      </c>
      <c r="F58" s="7">
        <v>2351.77</v>
      </c>
    </row>
    <row r="59" spans="1:6" x14ac:dyDescent="0.25">
      <c r="A59" s="74">
        <v>44286</v>
      </c>
      <c r="B59" s="75"/>
      <c r="C59" s="12" t="s">
        <v>12</v>
      </c>
      <c r="D59" s="33" t="s">
        <v>263</v>
      </c>
      <c r="E59" s="7">
        <v>4076.96</v>
      </c>
      <c r="F59" s="7">
        <v>4076.96</v>
      </c>
    </row>
    <row r="60" spans="1:6" x14ac:dyDescent="0.25">
      <c r="A60" s="74">
        <v>44286</v>
      </c>
      <c r="B60" s="75"/>
      <c r="C60" s="12" t="s">
        <v>13</v>
      </c>
      <c r="D60" s="33" t="s">
        <v>263</v>
      </c>
      <c r="E60" s="7">
        <v>2305.21</v>
      </c>
      <c r="F60" s="7">
        <v>2305.21</v>
      </c>
    </row>
    <row r="61" spans="1:6" x14ac:dyDescent="0.25">
      <c r="A61" s="74">
        <v>44286</v>
      </c>
      <c r="B61" s="75"/>
      <c r="C61" s="12" t="s">
        <v>19</v>
      </c>
      <c r="D61" s="33" t="s">
        <v>263</v>
      </c>
      <c r="E61" s="7">
        <v>3817</v>
      </c>
      <c r="F61" s="7">
        <v>3817</v>
      </c>
    </row>
    <row r="62" spans="1:6" x14ac:dyDescent="0.25">
      <c r="A62" s="74">
        <v>44286</v>
      </c>
      <c r="B62" s="75"/>
      <c r="C62" s="12" t="s">
        <v>24</v>
      </c>
      <c r="D62" s="33" t="s">
        <v>263</v>
      </c>
      <c r="E62" s="7">
        <v>4562.25</v>
      </c>
      <c r="F62" s="7">
        <v>4562.25</v>
      </c>
    </row>
    <row r="63" spans="1:6" x14ac:dyDescent="0.25">
      <c r="A63" s="74">
        <v>44286</v>
      </c>
      <c r="B63" s="75"/>
      <c r="C63" s="12" t="s">
        <v>2</v>
      </c>
      <c r="D63" s="33" t="s">
        <v>263</v>
      </c>
      <c r="E63" s="7">
        <v>700.56</v>
      </c>
      <c r="F63" s="7">
        <v>700.56</v>
      </c>
    </row>
    <row r="64" spans="1:6" x14ac:dyDescent="0.25">
      <c r="A64" s="74">
        <v>44286</v>
      </c>
      <c r="B64" s="75"/>
      <c r="C64" s="12" t="s">
        <v>7</v>
      </c>
      <c r="D64" s="33" t="s">
        <v>263</v>
      </c>
      <c r="E64" s="7">
        <v>1883.29</v>
      </c>
      <c r="F64" s="7">
        <v>1883.29</v>
      </c>
    </row>
    <row r="65" spans="1:6" x14ac:dyDescent="0.25">
      <c r="A65" s="74">
        <v>44286</v>
      </c>
      <c r="B65" s="75"/>
      <c r="C65" s="12" t="s">
        <v>22</v>
      </c>
      <c r="D65" s="33" t="s">
        <v>263</v>
      </c>
      <c r="E65" s="7">
        <v>2950.95</v>
      </c>
      <c r="F65" s="7">
        <v>2950.95</v>
      </c>
    </row>
    <row r="66" spans="1:6" x14ac:dyDescent="0.25">
      <c r="A66" s="74">
        <v>44286</v>
      </c>
      <c r="B66" s="75"/>
      <c r="C66" s="12" t="s">
        <v>17</v>
      </c>
      <c r="D66" s="33" t="s">
        <v>263</v>
      </c>
      <c r="E66" s="7">
        <v>2234.4</v>
      </c>
      <c r="F66" s="7">
        <v>2234.4</v>
      </c>
    </row>
    <row r="67" spans="1:6" s="32" customFormat="1" x14ac:dyDescent="0.25">
      <c r="A67" s="74">
        <v>44286</v>
      </c>
      <c r="B67" s="75"/>
      <c r="C67" s="12" t="s">
        <v>121</v>
      </c>
      <c r="D67" s="33" t="s">
        <v>263</v>
      </c>
      <c r="E67" s="7">
        <v>3869.26</v>
      </c>
      <c r="F67" s="7">
        <v>3869.26</v>
      </c>
    </row>
    <row r="68" spans="1:6" s="32" customFormat="1" x14ac:dyDescent="0.25">
      <c r="A68" s="74">
        <v>44286</v>
      </c>
      <c r="B68" s="75"/>
      <c r="C68" s="12" t="s">
        <v>23</v>
      </c>
      <c r="D68" s="33" t="s">
        <v>263</v>
      </c>
      <c r="E68" s="7">
        <v>5119.13</v>
      </c>
      <c r="F68" s="7">
        <v>5119.13</v>
      </c>
    </row>
    <row r="69" spans="1:6" s="32" customFormat="1" x14ac:dyDescent="0.25">
      <c r="A69" s="74">
        <v>44286</v>
      </c>
      <c r="B69" s="75"/>
      <c r="C69" s="12" t="s">
        <v>122</v>
      </c>
      <c r="D69" s="33" t="s">
        <v>263</v>
      </c>
      <c r="E69" s="7">
        <v>5612.71</v>
      </c>
      <c r="F69" s="7">
        <v>5612.71</v>
      </c>
    </row>
    <row r="70" spans="1:6" s="32" customFormat="1" x14ac:dyDescent="0.25">
      <c r="A70" s="74">
        <v>44286</v>
      </c>
      <c r="B70" s="75"/>
      <c r="C70" s="12" t="s">
        <v>123</v>
      </c>
      <c r="D70" s="33" t="s">
        <v>263</v>
      </c>
      <c r="E70" s="7">
        <v>2966.01</v>
      </c>
      <c r="F70" s="7">
        <v>2966.01</v>
      </c>
    </row>
    <row r="71" spans="1:6" s="32" customFormat="1" x14ac:dyDescent="0.25">
      <c r="A71" s="74">
        <v>44286</v>
      </c>
      <c r="B71" s="75"/>
      <c r="C71" s="12" t="s">
        <v>25</v>
      </c>
      <c r="D71" s="33" t="s">
        <v>263</v>
      </c>
      <c r="E71" s="7">
        <v>2621.3200000000002</v>
      </c>
      <c r="F71" s="7">
        <v>2621.3200000000002</v>
      </c>
    </row>
    <row r="72" spans="1:6" s="32" customFormat="1" x14ac:dyDescent="0.25">
      <c r="A72" s="74">
        <v>44286</v>
      </c>
      <c r="B72" s="75"/>
      <c r="C72" s="12" t="s">
        <v>8</v>
      </c>
      <c r="D72" s="33" t="s">
        <v>263</v>
      </c>
      <c r="E72" s="7">
        <v>2236.94</v>
      </c>
      <c r="F72" s="7">
        <v>2236.94</v>
      </c>
    </row>
    <row r="73" spans="1:6" s="32" customFormat="1" x14ac:dyDescent="0.25">
      <c r="A73" s="74">
        <v>44286</v>
      </c>
      <c r="B73" s="75"/>
      <c r="C73" s="12" t="s">
        <v>26</v>
      </c>
      <c r="D73" s="33" t="s">
        <v>263</v>
      </c>
      <c r="E73" s="7">
        <v>2015.93</v>
      </c>
      <c r="F73" s="7">
        <v>2015.93</v>
      </c>
    </row>
    <row r="74" spans="1:6" s="32" customFormat="1" x14ac:dyDescent="0.25">
      <c r="A74" s="74">
        <v>44286</v>
      </c>
      <c r="B74" s="75"/>
      <c r="C74" s="12" t="s">
        <v>4</v>
      </c>
      <c r="D74" s="33" t="s">
        <v>263</v>
      </c>
      <c r="E74" s="7">
        <v>2222.1999999999998</v>
      </c>
      <c r="F74" s="7">
        <v>2222.1999999999998</v>
      </c>
    </row>
    <row r="75" spans="1:6" s="32" customFormat="1" x14ac:dyDescent="0.25">
      <c r="A75" s="74">
        <v>44286</v>
      </c>
      <c r="B75" s="75"/>
      <c r="C75" s="12" t="s">
        <v>5</v>
      </c>
      <c r="D75" s="33" t="s">
        <v>263</v>
      </c>
      <c r="E75" s="7">
        <v>2991.23</v>
      </c>
      <c r="F75" s="7">
        <v>2991.23</v>
      </c>
    </row>
    <row r="76" spans="1:6" s="32" customFormat="1" x14ac:dyDescent="0.25">
      <c r="A76" s="74">
        <v>44286</v>
      </c>
      <c r="B76" s="75"/>
      <c r="C76" s="12" t="s">
        <v>20</v>
      </c>
      <c r="D76" s="33" t="s">
        <v>263</v>
      </c>
      <c r="E76" s="7">
        <v>2199.21</v>
      </c>
      <c r="F76" s="7">
        <v>2199.21</v>
      </c>
    </row>
    <row r="77" spans="1:6" s="32" customFormat="1" x14ac:dyDescent="0.25">
      <c r="A77" s="74">
        <v>44286</v>
      </c>
      <c r="B77" s="75"/>
      <c r="C77" s="12" t="s">
        <v>14</v>
      </c>
      <c r="D77" s="33" t="s">
        <v>263</v>
      </c>
      <c r="E77" s="7">
        <v>3458.91</v>
      </c>
      <c r="F77" s="7">
        <v>3458.91</v>
      </c>
    </row>
    <row r="78" spans="1:6" s="32" customFormat="1" x14ac:dyDescent="0.25">
      <c r="A78" s="74">
        <v>44286</v>
      </c>
      <c r="B78" s="75"/>
      <c r="C78" s="12" t="s">
        <v>9</v>
      </c>
      <c r="D78" s="33" t="s">
        <v>263</v>
      </c>
      <c r="E78" s="7">
        <v>7650.9</v>
      </c>
      <c r="F78" s="7">
        <v>7650.9</v>
      </c>
    </row>
    <row r="79" spans="1:6" s="32" customFormat="1" x14ac:dyDescent="0.25">
      <c r="A79" s="74">
        <v>44286</v>
      </c>
      <c r="B79" s="75"/>
      <c r="C79" s="12" t="s">
        <v>27</v>
      </c>
      <c r="D79" s="33" t="s">
        <v>263</v>
      </c>
      <c r="E79" s="7">
        <v>3082.55</v>
      </c>
      <c r="F79" s="7">
        <v>3082.55</v>
      </c>
    </row>
    <row r="80" spans="1:6" s="32" customFormat="1" x14ac:dyDescent="0.25">
      <c r="A80" s="74">
        <v>44286</v>
      </c>
      <c r="B80" s="75"/>
      <c r="C80" s="12" t="s">
        <v>124</v>
      </c>
      <c r="D80" s="33" t="s">
        <v>263</v>
      </c>
      <c r="E80" s="7">
        <v>2778.28</v>
      </c>
      <c r="F80" s="7">
        <v>2778.28</v>
      </c>
    </row>
    <row r="81" spans="1:6" s="32" customFormat="1" x14ac:dyDescent="0.25">
      <c r="A81" s="74">
        <v>44286</v>
      </c>
      <c r="B81" s="75"/>
      <c r="C81" s="12" t="s">
        <v>15</v>
      </c>
      <c r="D81" s="33" t="s">
        <v>263</v>
      </c>
      <c r="E81" s="7">
        <v>2510.23</v>
      </c>
      <c r="F81" s="7">
        <v>2510.23</v>
      </c>
    </row>
    <row r="82" spans="1:6" s="32" customFormat="1" x14ac:dyDescent="0.25">
      <c r="A82" s="74">
        <v>44286</v>
      </c>
      <c r="B82" s="75"/>
      <c r="C82" s="12" t="s">
        <v>10</v>
      </c>
      <c r="D82" s="33" t="s">
        <v>263</v>
      </c>
      <c r="E82" s="7">
        <v>2646.71</v>
      </c>
      <c r="F82" s="7">
        <v>2646.71</v>
      </c>
    </row>
    <row r="83" spans="1:6" x14ac:dyDescent="0.25">
      <c r="A83" s="74">
        <v>44286</v>
      </c>
      <c r="B83" s="75"/>
      <c r="C83" s="12" t="s">
        <v>28</v>
      </c>
      <c r="D83" s="33" t="s">
        <v>263</v>
      </c>
      <c r="E83" s="7">
        <v>3711.18</v>
      </c>
      <c r="F83" s="7">
        <v>3711.18</v>
      </c>
    </row>
    <row r="84" spans="1:6" x14ac:dyDescent="0.25">
      <c r="A84" s="74">
        <v>44286</v>
      </c>
      <c r="B84" s="75"/>
      <c r="C84" s="12" t="s">
        <v>29</v>
      </c>
      <c r="D84" s="33" t="s">
        <v>263</v>
      </c>
      <c r="E84" s="7">
        <v>5850.45</v>
      </c>
      <c r="F84" s="7">
        <v>5850.45</v>
      </c>
    </row>
    <row r="85" spans="1:6" x14ac:dyDescent="0.25">
      <c r="A85" s="74">
        <v>44286</v>
      </c>
      <c r="B85" s="75"/>
      <c r="C85" s="12" t="s">
        <v>30</v>
      </c>
      <c r="D85" s="33" t="s">
        <v>263</v>
      </c>
      <c r="E85" s="7">
        <v>2166.58</v>
      </c>
      <c r="F85" s="7">
        <v>2166.58</v>
      </c>
    </row>
    <row r="86" spans="1:6" x14ac:dyDescent="0.25">
      <c r="A86" s="74">
        <v>44286</v>
      </c>
      <c r="B86" s="75"/>
      <c r="C86" s="12" t="s">
        <v>6</v>
      </c>
      <c r="D86" s="33" t="s">
        <v>263</v>
      </c>
      <c r="E86" s="7">
        <v>3948.53</v>
      </c>
      <c r="F86" s="7">
        <v>3948.53</v>
      </c>
    </row>
    <row r="87" spans="1:6" x14ac:dyDescent="0.25">
      <c r="A87" s="74">
        <v>44286</v>
      </c>
      <c r="B87" s="75"/>
      <c r="C87" s="12" t="s">
        <v>31</v>
      </c>
      <c r="D87" s="33" t="s">
        <v>263</v>
      </c>
      <c r="E87" s="7">
        <v>1447.18</v>
      </c>
      <c r="F87" s="7">
        <v>1447.18</v>
      </c>
    </row>
    <row r="88" spans="1:6" x14ac:dyDescent="0.25">
      <c r="A88" s="74">
        <v>44286</v>
      </c>
      <c r="B88" s="75"/>
      <c r="C88" s="44" t="s">
        <v>21</v>
      </c>
      <c r="D88" s="33" t="s">
        <v>263</v>
      </c>
      <c r="E88" s="7">
        <v>2478.9</v>
      </c>
      <c r="F88" s="7">
        <v>2478.9</v>
      </c>
    </row>
    <row r="89" spans="1:6" x14ac:dyDescent="0.25">
      <c r="A89" s="74">
        <v>44286</v>
      </c>
      <c r="B89" s="75"/>
      <c r="C89" s="44" t="s">
        <v>11</v>
      </c>
      <c r="D89" s="33" t="s">
        <v>263</v>
      </c>
      <c r="E89" s="7">
        <v>1845.9</v>
      </c>
      <c r="F89" s="7">
        <v>1845.9</v>
      </c>
    </row>
    <row r="90" spans="1:6" x14ac:dyDescent="0.25">
      <c r="A90" s="74">
        <v>44286</v>
      </c>
      <c r="B90" s="75"/>
      <c r="C90" s="44" t="s">
        <v>16</v>
      </c>
      <c r="D90" s="33" t="s">
        <v>263</v>
      </c>
      <c r="E90" s="7">
        <v>2174.35</v>
      </c>
      <c r="F90" s="7">
        <v>2174.35</v>
      </c>
    </row>
    <row r="91" spans="1:6" x14ac:dyDescent="0.25">
      <c r="A91" s="74">
        <v>44286</v>
      </c>
      <c r="B91" s="75"/>
      <c r="C91" s="44" t="s">
        <v>32</v>
      </c>
      <c r="D91" s="33" t="s">
        <v>263</v>
      </c>
      <c r="E91" s="7">
        <v>2321.15</v>
      </c>
      <c r="F91" s="7">
        <v>2321.15</v>
      </c>
    </row>
    <row r="92" spans="1:6" x14ac:dyDescent="0.25">
      <c r="A92" s="74">
        <v>44286</v>
      </c>
      <c r="B92" s="75"/>
      <c r="C92" s="44" t="s">
        <v>3</v>
      </c>
      <c r="D92" s="33" t="s">
        <v>263</v>
      </c>
      <c r="E92" s="7">
        <v>2533.4899999999998</v>
      </c>
      <c r="F92" s="7">
        <v>2533.4899999999998</v>
      </c>
    </row>
    <row r="93" spans="1:6" x14ac:dyDescent="0.25">
      <c r="A93" s="74">
        <v>44286</v>
      </c>
      <c r="B93" s="75"/>
      <c r="C93" s="44" t="s">
        <v>18</v>
      </c>
      <c r="D93" s="33" t="s">
        <v>263</v>
      </c>
      <c r="E93" s="7">
        <v>2818.55</v>
      </c>
      <c r="F93" s="7">
        <v>2818.55</v>
      </c>
    </row>
    <row r="94" spans="1:6" x14ac:dyDescent="0.25">
      <c r="A94" s="74">
        <v>44286</v>
      </c>
      <c r="B94" s="75"/>
      <c r="C94" s="44" t="s">
        <v>125</v>
      </c>
      <c r="D94" s="33" t="s">
        <v>263</v>
      </c>
      <c r="E94" s="7">
        <v>2761.72</v>
      </c>
      <c r="F94" s="7">
        <v>2761.72</v>
      </c>
    </row>
    <row r="95" spans="1:6" x14ac:dyDescent="0.25">
      <c r="A95" s="76"/>
      <c r="B95" s="75"/>
      <c r="C95" s="44"/>
      <c r="D95" s="44"/>
      <c r="E95" s="77">
        <f>SUM(E5:E94)</f>
        <v>154946.33999999994</v>
      </c>
      <c r="F95" s="77">
        <f>SUM(F5:F94)</f>
        <v>154946.33999999994</v>
      </c>
    </row>
    <row r="96" spans="1:6" x14ac:dyDescent="0.25">
      <c r="A96" s="78" t="s">
        <v>265</v>
      </c>
      <c r="B96" s="79"/>
      <c r="C96" s="63"/>
      <c r="D96" s="80">
        <f>COUNT(A5:A94)</f>
        <v>90</v>
      </c>
    </row>
    <row r="97" spans="1:6" x14ac:dyDescent="0.25">
      <c r="A97" s="81" t="s">
        <v>266</v>
      </c>
      <c r="B97" s="79"/>
      <c r="C97" s="63"/>
      <c r="D97" s="82">
        <f>E95</f>
        <v>154946.33999999994</v>
      </c>
    </row>
    <row r="98" spans="1:6" x14ac:dyDescent="0.25">
      <c r="A98" s="81" t="s">
        <v>267</v>
      </c>
      <c r="B98" s="79"/>
      <c r="C98" s="63"/>
      <c r="D98" s="82">
        <f>F95</f>
        <v>154946.33999999994</v>
      </c>
    </row>
    <row r="99" spans="1:6" x14ac:dyDescent="0.25">
      <c r="A99" s="63"/>
      <c r="B99" s="79"/>
      <c r="C99" s="63"/>
      <c r="D99" s="63"/>
    </row>
    <row r="100" spans="1:6" x14ac:dyDescent="0.25">
      <c r="A100" s="83" t="s">
        <v>268</v>
      </c>
      <c r="B100" s="84"/>
      <c r="C100" s="85"/>
      <c r="D100" s="86"/>
      <c r="E100" s="29"/>
      <c r="F100" s="29"/>
    </row>
    <row r="101" spans="1:6" x14ac:dyDescent="0.25">
      <c r="A101" s="83" t="s">
        <v>269</v>
      </c>
      <c r="B101" s="84"/>
      <c r="C101" s="85"/>
      <c r="D101" s="86"/>
      <c r="E101" s="29"/>
      <c r="F101" s="29"/>
    </row>
    <row r="102" spans="1:6" x14ac:dyDescent="0.25">
      <c r="A102" s="83" t="s">
        <v>270</v>
      </c>
      <c r="B102" s="84"/>
      <c r="C102" s="85"/>
      <c r="D102" s="86"/>
      <c r="E102" s="29"/>
      <c r="F102" s="29"/>
    </row>
    <row r="103" spans="1:6" x14ac:dyDescent="0.25">
      <c r="A103" s="83"/>
      <c r="B103" s="84"/>
      <c r="C103" s="85"/>
      <c r="D103" s="86"/>
      <c r="E103" s="29"/>
      <c r="F103" s="29"/>
    </row>
    <row r="104" spans="1:6" x14ac:dyDescent="0.25">
      <c r="A104" s="87" t="s">
        <v>209</v>
      </c>
      <c r="B104" s="88"/>
      <c r="C104" s="62"/>
      <c r="D104" s="62"/>
      <c r="E104" s="29"/>
      <c r="F104" s="29"/>
    </row>
    <row r="105" spans="1:6" x14ac:dyDescent="0.25">
      <c r="A105" s="87"/>
      <c r="B105" s="88"/>
      <c r="C105" s="62"/>
      <c r="D105" s="62"/>
      <c r="E105" s="29"/>
      <c r="F105" s="29"/>
    </row>
    <row r="106" spans="1:6" x14ac:dyDescent="0.25">
      <c r="A106" s="87"/>
      <c r="B106" s="88"/>
      <c r="C106" s="62"/>
      <c r="D106" s="62"/>
      <c r="E106" s="29"/>
      <c r="F106" s="29"/>
    </row>
    <row r="107" spans="1:6" x14ac:dyDescent="0.25">
      <c r="A107" s="87"/>
      <c r="B107" s="88"/>
      <c r="C107" s="62"/>
      <c r="D107" s="62"/>
      <c r="E107" s="29"/>
      <c r="F107" s="29"/>
    </row>
    <row r="108" spans="1:6" x14ac:dyDescent="0.25">
      <c r="A108" s="89"/>
      <c r="B108" s="64" t="s">
        <v>199</v>
      </c>
      <c r="C108" s="90"/>
      <c r="D108" s="65" t="s">
        <v>200</v>
      </c>
      <c r="E108" s="29"/>
      <c r="F108" s="29"/>
    </row>
    <row r="109" spans="1:6" x14ac:dyDescent="0.25">
      <c r="A109" s="62"/>
      <c r="B109" s="66" t="s">
        <v>201</v>
      </c>
      <c r="C109" s="90"/>
      <c r="D109" s="60" t="s">
        <v>202</v>
      </c>
      <c r="E109" s="29"/>
      <c r="F109" s="29"/>
    </row>
    <row r="110" spans="1:6" x14ac:dyDescent="0.25">
      <c r="A110" s="30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Municipal</vt:lpstr>
      <vt:lpstr>Anexo 14 Federal</vt:lpstr>
      <vt:lpstr>Anexo III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Gilberto</cp:lastModifiedBy>
  <cp:lastPrinted>2021-04-15T10:26:31Z</cp:lastPrinted>
  <dcterms:created xsi:type="dcterms:W3CDTF">2021-03-30T12:04:34Z</dcterms:created>
  <dcterms:modified xsi:type="dcterms:W3CDTF">2021-04-15T10:30:32Z</dcterms:modified>
</cp:coreProperties>
</file>