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9140" windowHeight="7416" activeTab="2"/>
  </bookViews>
  <sheets>
    <sheet name="Anexo 14 Municipal" sheetId="4" r:id="rId1"/>
    <sheet name="Anexo III " sheetId="6" r:id="rId2"/>
    <sheet name="Anexo II " sheetId="8" r:id="rId3"/>
  </sheets>
  <calcPr calcId="144525"/>
</workbook>
</file>

<file path=xl/calcChain.xml><?xml version="1.0" encoding="utf-8"?>
<calcChain xmlns="http://schemas.openxmlformats.org/spreadsheetml/2006/main">
  <c r="D100" i="8" l="1"/>
  <c r="F99" i="8"/>
  <c r="D102" i="8" s="1"/>
  <c r="E99" i="8"/>
  <c r="D101" i="8" s="1"/>
  <c r="C129" i="6"/>
  <c r="E15" i="6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73" i="6" s="1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86" i="6" s="1"/>
  <c r="E87" i="6" s="1"/>
  <c r="E88" i="6" s="1"/>
  <c r="E89" i="6" s="1"/>
  <c r="E90" i="6" s="1"/>
  <c r="J86" i="4" l="1"/>
  <c r="E86" i="4"/>
  <c r="C86" i="4"/>
  <c r="G85" i="4"/>
  <c r="I85" i="4" s="1"/>
  <c r="G84" i="4"/>
  <c r="I84" i="4" s="1"/>
  <c r="G83" i="4"/>
  <c r="I83" i="4" s="1"/>
  <c r="G82" i="4"/>
  <c r="I82" i="4" s="1"/>
  <c r="G81" i="4"/>
  <c r="I81" i="4" s="1"/>
  <c r="G80" i="4"/>
  <c r="A78" i="4"/>
  <c r="I34" i="4"/>
  <c r="I37" i="4" s="1"/>
  <c r="I39" i="4" s="1"/>
  <c r="H96" i="4" s="1"/>
  <c r="G86" i="4" l="1"/>
  <c r="I80" i="4"/>
  <c r="I86" i="4" s="1"/>
  <c r="H97" i="4" s="1"/>
  <c r="H98" i="4" s="1"/>
  <c r="H100" i="4" s="1"/>
</calcChain>
</file>

<file path=xl/sharedStrings.xml><?xml version="1.0" encoding="utf-8"?>
<sst xmlns="http://schemas.openxmlformats.org/spreadsheetml/2006/main" count="441" uniqueCount="277">
  <si>
    <t>Luciana ALves Jorge Pereira</t>
  </si>
  <si>
    <t>Ana Carolina de Oliveira</t>
  </si>
  <si>
    <t>Crislene Lucia Bernabé da Silva</t>
  </si>
  <si>
    <t>Elenilda Americo dos Santos</t>
  </si>
  <si>
    <t>Maria Neide de Moura Santos</t>
  </si>
  <si>
    <t>Marina de Souza</t>
  </si>
  <si>
    <t>Jusineta Santos de Jesus da Silva</t>
  </si>
  <si>
    <t>Lucimauro Francisco do Prado</t>
  </si>
  <si>
    <t>Debora de Souza Bueno</t>
  </si>
  <si>
    <t>Monica Costa de Oliveira</t>
  </si>
  <si>
    <t>Reginaldo Rodrigues Ferreira</t>
  </si>
  <si>
    <t>Sandra Regina Coelho</t>
  </si>
  <si>
    <t>Daniel Coimbra</t>
  </si>
  <si>
    <t>Eliana Maria Pinto Rosa</t>
  </si>
  <si>
    <t>Luzete da Conceição Nascimento</t>
  </si>
  <si>
    <t>Maria Aparecida da Silva</t>
  </si>
  <si>
    <t>Silene Aparecida Souza Bernardes</t>
  </si>
  <si>
    <t>Silvana Vizoto Vieira</t>
  </si>
  <si>
    <t>Marcos Romão Dias</t>
  </si>
  <si>
    <t>Roseli Augusta Marques Muniz</t>
  </si>
  <si>
    <t>Fernanda Franquilim Medeiros</t>
  </si>
  <si>
    <t>Alessandro Carlos Costa</t>
  </si>
  <si>
    <t>Denise Tealdi</t>
  </si>
  <si>
    <t>Elcio da Silva Pimenta</t>
  </si>
  <si>
    <t>Maria do Carmo da Silva Fachini</t>
  </si>
  <si>
    <t>Miriam Aparecida Ruy</t>
  </si>
  <si>
    <t>Noemia Mendes de Oliveira</t>
  </si>
  <si>
    <t>Simone de Paula Souza</t>
  </si>
  <si>
    <t>Jundiai Moto Serras Com Manutenção Ltda</t>
  </si>
  <si>
    <t>Marcel Ferlini Moralles</t>
  </si>
  <si>
    <t>Nestor de Souza Francisco</t>
  </si>
  <si>
    <t>Juliano P. da Silva ME</t>
  </si>
  <si>
    <t>Cartorio de Reg Civil 2° subdistrito</t>
  </si>
  <si>
    <t>FGTS</t>
  </si>
  <si>
    <t>ANEXO III</t>
  </si>
  <si>
    <t>EXERCICIO 2020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</si>
  <si>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</si>
  <si>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</si>
  <si>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</si>
  <si>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</si>
  <si>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</si>
  <si>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</si>
  <si>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</si>
  <si>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</si>
  <si>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TERCEIRO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</si>
  <si>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</si>
  <si>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</si>
  <si>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</si>
  <si>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</si>
  <si>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</si>
  <si>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</si>
  <si>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</si>
  <si>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</si>
  <si>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</si>
  <si>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</si>
  <si>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NOVEMBRO</t>
  </si>
  <si>
    <t>Comercio de Gás Belimar Ltda - ME REF MÊS 10-2020 NF 8972</t>
  </si>
  <si>
    <t>Telefonica Brasil as ref mês 10-2020 nf 323917</t>
  </si>
  <si>
    <t>Flavio Cesar Passos Me ref mês 10-2020 nf 2032</t>
  </si>
  <si>
    <t>Thais Garcia da Fonseca Prado  ME ref mês 11-2020 nf 1034</t>
  </si>
  <si>
    <t>Receb Prefeitura ref mês 11-2020 DOC 286492</t>
  </si>
  <si>
    <t>Roberto Marzochi ME ref mês 10-2020 nf 9714</t>
  </si>
  <si>
    <t>Telefonica Brasil as ref mês 10-2020 nf 774047</t>
  </si>
  <si>
    <t>Rondi e Cia Ltda ref mês 10-2020 nf 426041</t>
  </si>
  <si>
    <t>Organização Contábil Elite S/S ltda ref mês 10-2020 nf 4888</t>
  </si>
  <si>
    <t>Infoqplan Soluções Empresariais Ltda - EPP ref mês 11-2020 nf 5693</t>
  </si>
  <si>
    <t>Jundtel Com e Serv de Telecomunicações ltda ME ref mês 10-2020 nf 4461</t>
  </si>
  <si>
    <t>Roberto Marzochi ME ref mês 10-2020 nf 9723</t>
  </si>
  <si>
    <t>Codael Com. de Artigos Eletronicos Ltda EPP ref mês 10-2020 nf 28997</t>
  </si>
  <si>
    <t>Bradesco Auto/RE Companhia de Seguros ref mês 10-2020 nf 5050</t>
  </si>
  <si>
    <t>Codael Com. de Artigos Eletronicos Ltda EPP ref mês 10-2020 nf 29089</t>
  </si>
  <si>
    <t>APM Lucena Lins Farma EPP ref mês 11-2020 nf 4550</t>
  </si>
  <si>
    <t>APM Lucena Lins Farma EPP ref mês 11-2020 nf 59241</t>
  </si>
  <si>
    <t>CPFL ref mês 11-2020 nf 61114147</t>
  </si>
  <si>
    <t>CPFL ref mês 11-2020 nf 61114148</t>
  </si>
  <si>
    <t>CPFL ref mês 11-2020 nf 61146017</t>
  </si>
  <si>
    <t>CPFL ref mês 11-2020 nf 61132816</t>
  </si>
  <si>
    <t>CPFL ref mês 11-2020 nf 61132817</t>
  </si>
  <si>
    <t>CPFL ref mês 11-2020 nf 61148850</t>
  </si>
  <si>
    <t>CPFL ref mês 11-2020 nf 61114146</t>
  </si>
  <si>
    <t>Transurb Transportes  Urbanos de Jundiaí Ltda ref mês 11-2020 nf 980434</t>
  </si>
  <si>
    <t>Rapido Luxo Campinas Ltda ref mês 11-2020 nf 565328</t>
  </si>
  <si>
    <t>Marli Thomazi Salas - EPP ref mês 11-2020 nf 173</t>
  </si>
  <si>
    <t>Associação Comercial e Empresarial de Jundiai ref mês 11-2020 nf 582775</t>
  </si>
  <si>
    <t>Moovenet Telecomunicações ref mês 11-2020 nf 3775</t>
  </si>
  <si>
    <t>Magazine Luiza S/A ref mês 11-2020 nf 134588</t>
  </si>
  <si>
    <t>Cristina Luiza Allegretti Mari ME ref mês 11-2020 nf 2621</t>
  </si>
  <si>
    <t>Reembolso Tarifa Bancária</t>
  </si>
  <si>
    <t>Auto Posto DM Jundiai  Ltda ref mês 11-2020 nf 6395</t>
  </si>
  <si>
    <t>Destro Brasil Distrib Ltda ref mês 10-2020 nf 2492080</t>
  </si>
  <si>
    <t>Destro Brasil Distrib Ltda ref mês 10-2020 nf 2492081</t>
  </si>
  <si>
    <t>Toledo Munhoz de Jundiai Ltda ref mês 11-2020 nf 8348</t>
  </si>
  <si>
    <t>Jundiai Moto Serras Com Manutenção Ltda ref mês 11-2020 nf 12197</t>
  </si>
  <si>
    <t>Magazine Luiza S/A ref mês 11-2020 nf 592573</t>
  </si>
  <si>
    <t>Industriaweb Fisica e Virtual Eireli - EPP erf mês 11-2020 nf 963</t>
  </si>
  <si>
    <t>DNG Comercio de Eletricos e Informática Ltda ME ref mês 11-2020 nf 64355</t>
  </si>
  <si>
    <t>Cristiane Prandini ME ref mês 11-2020 nf 34564</t>
  </si>
  <si>
    <t>Tarifa Bancária</t>
  </si>
  <si>
    <t>BFTECH Comercio Varejista de Equipamentos ref mês 11-2020 nf 719</t>
  </si>
  <si>
    <t>WFS Distribuicao Eirelli ref mês 11-2020 nf 5921</t>
  </si>
  <si>
    <t>Comercio de Gás Belimar Ltda - ME ref mês 11-2020 nf 9095</t>
  </si>
  <si>
    <t>Rondi e Cia Ltda ref mês 10-2020 nf 425463</t>
  </si>
  <si>
    <t>Connectuse Sistemas Ltda - EPP ref mês 11-2020 nf 19567</t>
  </si>
  <si>
    <t>P A Hidraulica Ltda ref mês 10-2020 nf 2725</t>
  </si>
  <si>
    <t>Jundtel Com e Serv de Telecomunicações ltda ME ref mês 10-2020 nf 4464</t>
  </si>
  <si>
    <t>Fornecedora Tulipas Materiais para Construção Ltda EPP ref mês 11-2020 nf 3156</t>
  </si>
  <si>
    <t>M.D. Barreto de Bone Rações - ME ref mês 11-2020 nf 209</t>
  </si>
  <si>
    <t>Marcel Ferlini Moralles ref mês 11-2020 nf 136</t>
  </si>
  <si>
    <t>Gattera Aluminios Ltda ref mês 11-2020 nf 19056</t>
  </si>
  <si>
    <t>sky ref mês 11-2020 nf 327202</t>
  </si>
  <si>
    <t>Auris Espaço Psicoterapeutico Ltda ME ref mês 11-2020 nf 677</t>
  </si>
  <si>
    <t>Gattera Aluminios Ltda ref mês 11-2020 nf 19076</t>
  </si>
  <si>
    <t>Claro S A ref mês 10-2020 nf 729566</t>
  </si>
  <si>
    <t>TEM Mais Pneus - Comercio e Serviços Ltda ref mês 10-2020 nf 1138</t>
  </si>
  <si>
    <t>Claro S A ref mês 10-2020 nf 369564</t>
  </si>
  <si>
    <t>Metropolitan Life Seguros e Previdência Privada S.A. ref mês 11-2020 nf 69400</t>
  </si>
  <si>
    <t>Toledo Munhoz de Jundiai Ltda ref mês 11-2020 nf 8375</t>
  </si>
  <si>
    <t xml:space="preserve">FGTS ref mês 11-2020 </t>
  </si>
  <si>
    <t>Pagamento de folha mês 11-2020</t>
  </si>
  <si>
    <t>Telefonica Brasil as ref mês 11-2020 nf 697557</t>
  </si>
  <si>
    <t>ajuste de vr lçto a maior Moovenet Telecomunicações nf 3775</t>
  </si>
  <si>
    <t>APM Lucena Lins Farma EPP ref mês 11-2020 nf 6256</t>
  </si>
  <si>
    <t>Bertuci Materiais Para Construção ref mês 11-2020 nf 358</t>
  </si>
  <si>
    <t>Refrijund Peças e Equipamentos p/refrigeração Ltda ref mês 11-2020 nf 10968</t>
  </si>
  <si>
    <t>Rendimento de Aplicação</t>
  </si>
  <si>
    <t>saldo final</t>
  </si>
  <si>
    <t>Relação da transferência citada acima - Folha</t>
  </si>
  <si>
    <t>Aparecida Bragantini Avelino</t>
  </si>
  <si>
    <t xml:space="preserve">Fabiano de Oliveira Coelho </t>
  </si>
  <si>
    <t>Gilberto Ângelo Begiato</t>
  </si>
  <si>
    <t>Glauco Márcio Virgilio</t>
  </si>
  <si>
    <t>Ivone Aparecida Zen</t>
  </si>
  <si>
    <t>Jéssica Fernandes Russo Ferreira</t>
  </si>
  <si>
    <t>Valeria Aparecida Marquesin Bertolini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</si>
  <si>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</si>
  <si>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</si>
  <si>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</si>
  <si>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</si>
  <si>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</si>
  <si>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</si>
  <si>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</si>
  <si>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Jundiaí, 10 de dezembro de 2020.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</si>
  <si>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</si>
  <si>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</si>
  <si>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</si>
  <si>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</si>
  <si>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</si>
  <si>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</si>
  <si>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</si>
  <si>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</si>
  <si>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</si>
  <si>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</si>
  <si>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</si>
  <si>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</si>
  <si>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</si>
  <si>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</si>
  <si>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</si>
  <si>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</si>
  <si>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</si>
  <si>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</si>
  <si>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</si>
  <si>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</si>
  <si>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</si>
  <si>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</si>
  <si>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</si>
  <si>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</si>
  <si>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</si>
  <si>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</si>
  <si>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</si>
  <si>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</si>
  <si>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</si>
  <si>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</si>
  <si>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</si>
  <si>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</si>
  <si>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</si>
  <si>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</si>
  <si>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</si>
  <si>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</si>
  <si>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</si>
  <si>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</si>
  <si>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</si>
  <si>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</si>
  <si>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</si>
  <si>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</si>
  <si>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</si>
  <si>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</si>
  <si>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vigente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</si>
  <si>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</si>
  <si>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</si>
  <si>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</si>
  <si>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</si>
  <si>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</si>
  <si>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</si>
  <si>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</si>
  <si>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</si>
  <si>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</si>
  <si>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</si>
  <si>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</si>
  <si>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</si>
  <si>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</si>
  <si>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</si>
  <si>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</si>
  <si>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</si>
  <si>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</si>
  <si>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</si>
  <si>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</si>
  <si>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</si>
  <si>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</si>
  <si>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</si>
  <si>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</si>
  <si>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</si>
  <si>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</si>
  <si>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</si>
  <si>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Jundiaí, 10 de dezembro de 2020</t>
  </si>
  <si>
    <t>EXERCÍCIO:  NOVEMBRO/2020</t>
  </si>
  <si>
    <t>Telefonica Brasil sa</t>
  </si>
  <si>
    <t>Anhanguera Comercio de Ferramentas</t>
  </si>
  <si>
    <t>Bororo Com de Peças e Acessorios Ltda</t>
  </si>
  <si>
    <t>Marli Thomazi Salas - EPP</t>
  </si>
  <si>
    <t>Infoqplan Soluções Empresariais Ltda - EPP</t>
  </si>
  <si>
    <t>Organização Contábil Elite S/S ltda</t>
  </si>
  <si>
    <t>Roberto Marzochi ME</t>
  </si>
  <si>
    <t>Transurb Transportes  Urbanos de Jundiaí Ltda</t>
  </si>
  <si>
    <t>Comercio de Gás Belimar Ltda - ME</t>
  </si>
  <si>
    <t>Auto Posto DM Jundiai  Ltda</t>
  </si>
  <si>
    <t>Rapido Luxo Campinas Ltda</t>
  </si>
  <si>
    <t>Associação Comercial e Empresarial de Jundiai</t>
  </si>
  <si>
    <t>Moovenet Telecomunicações</t>
  </si>
  <si>
    <t>CPFL</t>
  </si>
  <si>
    <t>Connectuse Sistemas Ltda - EPP</t>
  </si>
  <si>
    <t>sky</t>
  </si>
  <si>
    <t>Claro S A</t>
  </si>
  <si>
    <t>Codael Com. de Artigos Eletronicos Ltda EPP</t>
  </si>
  <si>
    <t>Metropolitan Life Seguros e Previdência Privada S.A.</t>
  </si>
  <si>
    <t xml:space="preserve">Thais Garcia da Fonseca Prado  ME </t>
  </si>
  <si>
    <t>APM Lucena Lins Farma EPP</t>
  </si>
  <si>
    <t>Jundtel Com e Serv de Telecomunicações ltda ME</t>
  </si>
  <si>
    <t>DNG Comercio de Eletricos e Informática Ltda ME</t>
  </si>
  <si>
    <t>Magazine Luiza S/A</t>
  </si>
  <si>
    <t>Cristina Luiza Allegretti Mari ME</t>
  </si>
  <si>
    <t>Industriaweb Fisica e Virtual Eireli - EPP</t>
  </si>
  <si>
    <t>BFTECH Comercio Varejista de Equipamentos</t>
  </si>
  <si>
    <t>WFS Distribuicao Eirelli</t>
  </si>
  <si>
    <t xml:space="preserve">Toledo Munhoz de Jundiai Ltda </t>
  </si>
  <si>
    <t>Cristiane Prandini ME</t>
  </si>
  <si>
    <t>Fornecedora Tulipas Materiais para Construção Ltda EPP</t>
  </si>
  <si>
    <t>M.D. Barreto de Bone Rações - ME</t>
  </si>
  <si>
    <t>Auris Espaço Psicoterapeutico Ltda ME</t>
  </si>
  <si>
    <t>Gattera Aluminios Ltda</t>
  </si>
  <si>
    <t>Refrijund Peças e Equipamentos p/refrigeração Ltda</t>
  </si>
  <si>
    <t>Bertuci Materiais Para Construção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</si>
  <si>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</si>
  <si>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</si>
  <si>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</si>
  <si>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</si>
  <si>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</si>
  <si>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</si>
  <si>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</si>
  <si>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</si>
  <si>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novembro de 2020</t>
  </si>
  <si>
    <t>Alelo S/A</t>
  </si>
  <si>
    <t>Despesa com Pessoal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</si>
  <si>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</si>
  <si>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</si>
  <si>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</si>
  <si>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</si>
  <si>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</si>
  <si>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</si>
  <si>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Jundiaí, 10 de Dezembro de 2020.</t>
  </si>
  <si>
    <t xml:space="preserve">Serviços de Terceiros </t>
  </si>
  <si>
    <t xml:space="preserve">Despesas Administrativas </t>
  </si>
  <si>
    <t xml:space="preserve">Despesa Manutenção  </t>
  </si>
  <si>
    <t>Desp com Assistidos - Saude</t>
  </si>
  <si>
    <t>Despesas Assistidos / Condução</t>
  </si>
  <si>
    <t>Utilidade Públicas</t>
  </si>
  <si>
    <t>Despesa com Assistidos Limp/Hig/Descart</t>
  </si>
  <si>
    <r>
      <t xml:space="preserve">Alelo S/A ref mês 11-2020 nf </t>
    </r>
    <r>
      <rPr>
        <sz val="11"/>
        <rFont val="Calibri"/>
        <family val="2"/>
        <scheme val="minor"/>
      </rPr>
      <t>252918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</si>
</sst>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sz val="11"/>
      <name val="Calibri"/>
      <family val="2"/>
      <scheme val="minor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163">
    <xf numFmtId="0" fontId="0" fillId="0" borderId="0" xfId="0"/>
    <xf numFmtId="0" fontId="18" fillId="0" borderId="0" xfId="0" quotePrefix="1" applyFont="1" applyBorder="1" applyAlignment="1"/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centerContinuous" wrapText="1"/>
    </xf>
    <xf numFmtId="0" fontId="18" fillId="0" borderId="0" xfId="0" applyFont="1" applyBorder="1" applyAlignment="1">
      <alignment horizontal="centerContinuous"/>
    </xf>
    <xf numFmtId="0" fontId="18" fillId="0" borderId="0" xfId="0" applyFont="1" applyFill="1" applyBorder="1" applyAlignment="1">
      <alignment horizontal="right"/>
    </xf>
    <xf numFmtId="49" fontId="18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Continuous" wrapText="1"/>
    </xf>
    <xf numFmtId="0" fontId="18" fillId="0" borderId="0" xfId="0" applyFont="1" applyBorder="1" applyAlignment="1">
      <alignment wrapText="1"/>
    </xf>
    <xf numFmtId="4" fontId="21" fillId="0" borderId="10" xfId="0" applyNumberFormat="1" applyFont="1" applyFill="1" applyBorder="1"/>
    <xf numFmtId="4" fontId="21" fillId="0" borderId="10" xfId="0" applyNumberFormat="1" applyFont="1" applyFill="1" applyBorder="1" applyAlignment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left"/>
    </xf>
    <xf numFmtId="0" fontId="21" fillId="0" borderId="10" xfId="0" applyFont="1" applyFill="1" applyBorder="1"/>
    <xf numFmtId="0" fontId="21" fillId="0" borderId="10" xfId="0" applyFont="1" applyFill="1" applyBorder="1" applyAlignment="1">
      <alignment horizontal="center" vertical="center"/>
    </xf>
    <xf numFmtId="14" fontId="21" fillId="0" borderId="10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top"/>
    </xf>
    <xf numFmtId="4" fontId="21" fillId="0" borderId="0" xfId="0" applyNumberFormat="1" applyFont="1" applyFill="1" applyBorder="1"/>
    <xf numFmtId="0" fontId="20" fillId="0" borderId="11" xfId="0" applyFont="1" applyFill="1" applyBorder="1" applyAlignment="1">
      <alignment horizontal="center"/>
    </xf>
    <xf numFmtId="0" fontId="21" fillId="0" borderId="0" xfId="0" applyFont="1" applyFill="1" applyBorder="1"/>
    <xf numFmtId="0" fontId="18" fillId="0" borderId="10" xfId="0" applyFont="1" applyFill="1" applyBorder="1" applyAlignment="1">
      <alignment horizontal="right" vertical="top" wrapText="1"/>
    </xf>
    <xf numFmtId="0" fontId="0" fillId="0" borderId="10" xfId="0" applyBorder="1"/>
    <xf numFmtId="0" fontId="21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Continuous" vertical="top" wrapText="1"/>
    </xf>
    <xf numFmtId="14" fontId="21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Font="1" applyFill="1" applyBorder="1"/>
    <xf numFmtId="14" fontId="0" fillId="0" borderId="10" xfId="0" applyNumberFormat="1" applyBorder="1" applyAlignment="1">
      <alignment horizontal="center" vertical="center"/>
    </xf>
    <xf numFmtId="4" fontId="0" fillId="0" borderId="10" xfId="0" applyNumberFormat="1" applyBorder="1"/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0" fontId="21" fillId="0" borderId="14" xfId="0" applyFont="1" applyFill="1" applyBorder="1"/>
    <xf numFmtId="4" fontId="21" fillId="0" borderId="14" xfId="0" applyNumberFormat="1" applyFont="1" applyFill="1" applyBorder="1"/>
    <xf numFmtId="0" fontId="0" fillId="0" borderId="10" xfId="0" applyBorder="1" applyAlignment="1"/>
    <xf numFmtId="4" fontId="0" fillId="0" borderId="10" xfId="0" applyNumberFormat="1" applyBorder="1" applyAlignment="1"/>
    <xf numFmtId="0" fontId="16" fillId="0" borderId="15" xfId="0" applyFont="1" applyFill="1" applyBorder="1"/>
    <xf numFmtId="4" fontId="0" fillId="0" borderId="15" xfId="0" applyNumberFormat="1" applyFont="1" applyBorder="1"/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0" fillId="0" borderId="0" xfId="0" applyAlignment="1"/>
    <xf numFmtId="0" fontId="18" fillId="0" borderId="0" xfId="42" applyFont="1" applyFill="1" applyBorder="1" applyAlignment="1">
      <alignment horizontal="left"/>
    </xf>
    <xf numFmtId="0" fontId="18" fillId="0" borderId="0" xfId="43" applyFont="1" applyFill="1" applyBorder="1" applyAlignment="1">
      <alignment horizontal="left"/>
    </xf>
    <xf numFmtId="0" fontId="19" fillId="0" borderId="0" xfId="42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0" fontId="0" fillId="0" borderId="10" xfId="0" applyFont="1" applyFill="1" applyBorder="1"/>
    <xf numFmtId="0" fontId="28" fillId="0" borderId="0" xfId="0" applyFont="1"/>
    <xf numFmtId="0" fontId="30" fillId="0" borderId="0" xfId="0" applyFont="1"/>
    <xf numFmtId="0" fontId="30" fillId="0" borderId="0" xfId="0" applyFont="1" applyAlignment="1"/>
    <xf numFmtId="166" fontId="30" fillId="0" borderId="0" xfId="0" applyNumberFormat="1" applyFont="1" applyAlignment="1"/>
    <xf numFmtId="0" fontId="29" fillId="0" borderId="0" xfId="0" applyFont="1" applyBorder="1" applyAlignment="1">
      <alignment wrapText="1"/>
    </xf>
    <xf numFmtId="0" fontId="24" fillId="0" borderId="0" xfId="0" applyFont="1" applyBorder="1"/>
    <xf numFmtId="0" fontId="35" fillId="0" borderId="19" xfId="0" applyFont="1" applyBorder="1" applyAlignment="1">
      <alignment horizontal="center" wrapText="1"/>
    </xf>
    <xf numFmtId="4" fontId="30" fillId="0" borderId="19" xfId="0" applyNumberFormat="1" applyFont="1" applyBorder="1" applyAlignment="1">
      <alignment horizontal="center"/>
    </xf>
    <xf numFmtId="0" fontId="38" fillId="0" borderId="0" xfId="0" applyFont="1"/>
    <xf numFmtId="0" fontId="32" fillId="0" borderId="0" xfId="0" applyFont="1"/>
    <xf numFmtId="1" fontId="19" fillId="0" borderId="0" xfId="42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18" fillId="0" borderId="10" xfId="45" applyNumberFormat="1" applyFont="1" applyFill="1" applyBorder="1" applyAlignment="1">
      <alignment horizontal="center" vertical="center" wrapText="1"/>
    </xf>
    <xf numFmtId="1" fontId="18" fillId="0" borderId="10" xfId="45" applyNumberFormat="1" applyFont="1" applyFill="1" applyBorder="1" applyAlignment="1">
      <alignment horizontal="center" vertical="center" wrapText="1"/>
    </xf>
    <xf numFmtId="0" fontId="18" fillId="0" borderId="10" xfId="45" applyFont="1" applyFill="1" applyBorder="1" applyAlignment="1">
      <alignment horizontal="center" vertical="center"/>
    </xf>
    <xf numFmtId="0" fontId="18" fillId="0" borderId="10" xfId="45" applyFont="1" applyFill="1" applyBorder="1" applyAlignment="1">
      <alignment horizontal="center" vertical="center" wrapText="1"/>
    </xf>
    <xf numFmtId="4" fontId="41" fillId="0" borderId="10" xfId="45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4" fontId="0" fillId="0" borderId="10" xfId="0" applyNumberFormat="1" applyFill="1" applyBorder="1"/>
    <xf numFmtId="0" fontId="0" fillId="0" borderId="0" xfId="0" applyFill="1"/>
    <xf numFmtId="14" fontId="0" fillId="0" borderId="10" xfId="0" applyNumberFormat="1" applyBorder="1" applyAlignment="1"/>
    <xf numFmtId="165" fontId="41" fillId="0" borderId="0" xfId="45" applyNumberFormat="1" applyFont="1" applyFill="1" applyBorder="1"/>
    <xf numFmtId="0" fontId="0" fillId="0" borderId="0" xfId="0" applyAlignment="1">
      <alignment horizontal="right"/>
    </xf>
    <xf numFmtId="0" fontId="41" fillId="0" borderId="0" xfId="43" applyNumberFormat="1" applyFont="1" applyFill="1" applyBorder="1"/>
    <xf numFmtId="165" fontId="41" fillId="0" borderId="0" xfId="45" applyNumberFormat="1" applyFont="1" applyFill="1"/>
    <xf numFmtId="4" fontId="43" fillId="0" borderId="0" xfId="0" applyNumberFormat="1" applyFont="1"/>
    <xf numFmtId="165" fontId="44" fillId="0" borderId="0" xfId="45" applyNumberFormat="1" applyFont="1" applyFill="1"/>
    <xf numFmtId="1" fontId="44" fillId="0" borderId="0" xfId="45" applyNumberFormat="1" applyFont="1" applyFill="1" applyAlignment="1">
      <alignment horizontal="right"/>
    </xf>
    <xf numFmtId="0" fontId="44" fillId="0" borderId="0" xfId="45" applyFont="1" applyFill="1" applyAlignment="1"/>
    <xf numFmtId="0" fontId="44" fillId="0" borderId="0" xfId="45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5" fillId="0" borderId="0" xfId="0" applyFont="1" applyFill="1"/>
    <xf numFmtId="14" fontId="0" fillId="0" borderId="10" xfId="0" applyNumberFormat="1" applyFill="1" applyBorder="1" applyAlignment="1">
      <alignment horizontal="center" vertical="center"/>
    </xf>
    <xf numFmtId="0" fontId="29" fillId="0" borderId="23" xfId="0" applyFont="1" applyBorder="1" applyAlignment="1">
      <alignment wrapText="1"/>
    </xf>
    <xf numFmtId="0" fontId="24" fillId="0" borderId="24" xfId="0" applyFont="1" applyBorder="1"/>
    <xf numFmtId="0" fontId="24" fillId="0" borderId="25" xfId="0" applyFont="1" applyBorder="1"/>
    <xf numFmtId="0" fontId="24" fillId="0" borderId="26" xfId="0" applyFont="1" applyBorder="1"/>
    <xf numFmtId="0" fontId="24" fillId="0" borderId="27" xfId="0" applyFont="1" applyBorder="1"/>
    <xf numFmtId="0" fontId="24" fillId="0" borderId="28" xfId="0" applyFont="1" applyBorder="1"/>
    <xf numFmtId="0" fontId="29" fillId="0" borderId="16" xfId="0" applyFont="1" applyBorder="1" applyAlignment="1"/>
    <xf numFmtId="0" fontId="24" fillId="0" borderId="17" xfId="0" applyFont="1" applyBorder="1"/>
    <xf numFmtId="0" fontId="24" fillId="0" borderId="18" xfId="0" applyFont="1" applyBorder="1"/>
    <xf numFmtId="4" fontId="30" fillId="0" borderId="16" xfId="0" applyNumberFormat="1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4" fontId="24" fillId="0" borderId="16" xfId="0" applyNumberFormat="1" applyFont="1" applyBorder="1" applyAlignment="1">
      <alignment horizontal="center"/>
    </xf>
    <xf numFmtId="4" fontId="24" fillId="0" borderId="17" xfId="0" applyNumberFormat="1" applyFont="1" applyBorder="1" applyAlignment="1">
      <alignment horizontal="center"/>
    </xf>
    <xf numFmtId="4" fontId="24" fillId="0" borderId="18" xfId="0" applyNumberFormat="1" applyFont="1" applyBorder="1" applyAlignment="1">
      <alignment horizontal="center"/>
    </xf>
    <xf numFmtId="0" fontId="0" fillId="0" borderId="0" xfId="0" applyFont="1" applyAlignment="1"/>
    <xf numFmtId="0" fontId="35" fillId="0" borderId="16" xfId="0" applyFont="1" applyBorder="1" applyAlignment="1">
      <alignment horizontal="center"/>
    </xf>
    <xf numFmtId="168" fontId="30" fillId="0" borderId="16" xfId="0" applyNumberFormat="1" applyFont="1" applyBorder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8" fillId="0" borderId="10" xfId="0" applyFont="1" applyBorder="1" applyAlignment="1">
      <alignment horizontal="left"/>
    </xf>
    <xf numFmtId="4" fontId="24" fillId="0" borderId="20" xfId="0" applyNumberFormat="1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28" fillId="0" borderId="10" xfId="0" applyFont="1" applyFill="1" applyBorder="1" applyAlignment="1">
      <alignment horizontal="left"/>
    </xf>
    <xf numFmtId="0" fontId="28" fillId="0" borderId="21" xfId="0" applyFont="1" applyFill="1" applyBorder="1" applyAlignment="1">
      <alignment horizontal="left"/>
    </xf>
    <xf numFmtId="0" fontId="28" fillId="0" borderId="22" xfId="0" applyFont="1" applyFill="1" applyBorder="1" applyAlignment="1">
      <alignment horizontal="left"/>
    </xf>
    <xf numFmtId="0" fontId="35" fillId="0" borderId="16" xfId="0" applyFont="1" applyBorder="1" applyAlignment="1"/>
    <xf numFmtId="0" fontId="35" fillId="0" borderId="16" xfId="0" applyFont="1" applyBorder="1" applyAlignment="1">
      <alignment horizontal="center" wrapText="1"/>
    </xf>
    <xf numFmtId="0" fontId="35" fillId="0" borderId="16" xfId="0" applyFont="1" applyBorder="1" applyAlignment="1">
      <alignment horizontal="center" vertical="center" wrapText="1"/>
    </xf>
    <xf numFmtId="0" fontId="24" fillId="0" borderId="18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44" applyAlignment="1" applyProtection="1">
      <alignment horizontal="center" vertical="center"/>
    </xf>
    <xf numFmtId="0" fontId="29" fillId="0" borderId="0" xfId="0" applyFont="1" applyAlignment="1">
      <alignment horizontal="center"/>
    </xf>
    <xf numFmtId="0" fontId="29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35" fillId="0" borderId="16" xfId="0" applyFont="1" applyBorder="1" applyAlignment="1">
      <alignment horizontal="right"/>
    </xf>
    <xf numFmtId="0" fontId="36" fillId="0" borderId="16" xfId="0" applyFont="1" applyBorder="1"/>
    <xf numFmtId="4" fontId="36" fillId="0" borderId="16" xfId="0" applyNumberFormat="1" applyFont="1" applyBorder="1"/>
    <xf numFmtId="4" fontId="24" fillId="0" borderId="18" xfId="0" applyNumberFormat="1" applyFont="1" applyBorder="1"/>
    <xf numFmtId="4" fontId="37" fillId="0" borderId="16" xfId="0" applyNumberFormat="1" applyFont="1" applyBorder="1" applyAlignment="1"/>
    <xf numFmtId="0" fontId="24" fillId="0" borderId="17" xfId="0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0" fontId="24" fillId="0" borderId="16" xfId="0" applyFont="1" applyBorder="1"/>
    <xf numFmtId="4" fontId="24" fillId="0" borderId="16" xfId="0" applyNumberFormat="1" applyFont="1" applyBorder="1"/>
    <xf numFmtId="14" fontId="24" fillId="0" borderId="16" xfId="0" quotePrefix="1" applyNumberFormat="1" applyFont="1" applyBorder="1" applyAlignment="1">
      <alignment horizontal="center"/>
    </xf>
    <xf numFmtId="14" fontId="24" fillId="0" borderId="16" xfId="0" applyNumberFormat="1" applyFont="1" applyBorder="1" applyAlignment="1">
      <alignment horizontal="center"/>
    </xf>
    <xf numFmtId="167" fontId="24" fillId="0" borderId="16" xfId="0" applyNumberFormat="1" applyFont="1" applyBorder="1" applyAlignment="1">
      <alignment horizontal="center"/>
    </xf>
    <xf numFmtId="167" fontId="24" fillId="0" borderId="18" xfId="0" applyNumberFormat="1" applyFont="1" applyBorder="1" applyAlignment="1">
      <alignment horizontal="center"/>
    </xf>
    <xf numFmtId="14" fontId="24" fillId="0" borderId="18" xfId="0" applyNumberFormat="1" applyFont="1" applyBorder="1" applyAlignment="1">
      <alignment horizontal="center"/>
    </xf>
    <xf numFmtId="0" fontId="35" fillId="0" borderId="16" xfId="0" applyFont="1" applyFill="1" applyBorder="1" applyAlignment="1"/>
    <xf numFmtId="0" fontId="36" fillId="0" borderId="17" xfId="0" applyFont="1" applyFill="1" applyBorder="1"/>
    <xf numFmtId="0" fontId="36" fillId="0" borderId="18" xfId="0" applyFont="1" applyFill="1" applyBorder="1"/>
    <xf numFmtId="14" fontId="24" fillId="0" borderId="16" xfId="0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4" fontId="24" fillId="0" borderId="16" xfId="0" applyNumberFormat="1" applyFont="1" applyFill="1" applyBorder="1" applyAlignment="1">
      <alignment horizontal="center"/>
    </xf>
    <xf numFmtId="0" fontId="29" fillId="0" borderId="16" xfId="0" applyFont="1" applyBorder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14" fontId="24" fillId="0" borderId="18" xfId="0" applyNumberFormat="1" applyFont="1" applyFill="1" applyBorder="1" applyAlignment="1">
      <alignment horizontal="center"/>
    </xf>
    <xf numFmtId="4" fontId="24" fillId="0" borderId="18" xfId="0" applyNumberFormat="1" applyFont="1" applyFill="1" applyBorder="1" applyAlignment="1">
      <alignment horizontal="center"/>
    </xf>
    <xf numFmtId="0" fontId="31" fillId="0" borderId="16" xfId="0" applyFont="1" applyBorder="1" applyAlignment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1" fillId="0" borderId="16" xfId="0" applyFont="1" applyBorder="1" applyAlignment="1">
      <alignment wrapText="1"/>
    </xf>
    <xf numFmtId="0" fontId="24" fillId="0" borderId="0" xfId="0" applyFont="1"/>
    <xf numFmtId="0" fontId="34" fillId="0" borderId="16" xfId="0" applyFont="1" applyBorder="1" applyAlignment="1"/>
    <xf numFmtId="0" fontId="31" fillId="0" borderId="16" xfId="0" applyFont="1" applyBorder="1"/>
    <xf numFmtId="0" fontId="39" fillId="0" borderId="0" xfId="45" applyFont="1" applyFill="1" applyAlignment="1">
      <alignment horizontal="center" vertical="center"/>
    </xf>
    <xf numFmtId="17" fontId="40" fillId="0" borderId="0" xfId="45" applyNumberFormat="1" applyFont="1" applyFill="1" applyAlignment="1">
      <alignment horizontal="center"/>
    </xf>
    <xf numFmtId="0" fontId="39" fillId="0" borderId="0" xfId="45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Incorreto" xfId="7" builtinId="27" customBuiltin="1"/>
    <cellStyle name="Moeda_Plan1 2" xfId="43"/>
    <cellStyle name="Neutra" xfId="8" builtinId="28" customBuiltin="1"/>
    <cellStyle name="Normal" xfId="0" builtinId="0"/>
    <cellStyle name="Normal 2" xfId="42"/>
    <cellStyle name="Normal 4" xfId="45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4301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9840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242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9840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24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215493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215493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208178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208178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215493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215493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215493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215493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208178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208178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215493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215493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114</xdr:row>
      <xdr:rowOff>180975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217322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114</xdr:row>
      <xdr:rowOff>180975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217322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111</xdr:row>
      <xdr:rowOff>180975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210007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111</xdr:row>
      <xdr:rowOff>180975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210007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114</xdr:row>
      <xdr:rowOff>180975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217322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114</xdr:row>
      <xdr:rowOff>180975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217322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114</xdr:row>
      <xdr:rowOff>180975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217322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114</xdr:row>
      <xdr:rowOff>180975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217322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111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210007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111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210007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114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217322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114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217322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27" name="Text Box 9"/>
        <xdr:cNvSpPr txBox="1">
          <a:spLocks noChangeArrowheads="1"/>
        </xdr:cNvSpPr>
      </xdr:nvSpPr>
      <xdr:spPr bwMode="auto">
        <a:xfrm>
          <a:off x="1485900" y="215493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28" name="Text Box 9"/>
        <xdr:cNvSpPr txBox="1">
          <a:spLocks noChangeArrowheads="1"/>
        </xdr:cNvSpPr>
      </xdr:nvSpPr>
      <xdr:spPr bwMode="auto">
        <a:xfrm>
          <a:off x="1485900" y="215493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29" name="Text Box 9"/>
        <xdr:cNvSpPr txBox="1">
          <a:spLocks noChangeArrowheads="1"/>
        </xdr:cNvSpPr>
      </xdr:nvSpPr>
      <xdr:spPr bwMode="auto">
        <a:xfrm>
          <a:off x="1485900" y="208178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30" name="Text Box 9"/>
        <xdr:cNvSpPr txBox="1">
          <a:spLocks noChangeArrowheads="1"/>
        </xdr:cNvSpPr>
      </xdr:nvSpPr>
      <xdr:spPr bwMode="auto">
        <a:xfrm>
          <a:off x="1485900" y="208178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31" name="Text Box 9"/>
        <xdr:cNvSpPr txBox="1">
          <a:spLocks noChangeArrowheads="1"/>
        </xdr:cNvSpPr>
      </xdr:nvSpPr>
      <xdr:spPr bwMode="auto">
        <a:xfrm>
          <a:off x="1485900" y="215493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32" name="Text Box 9"/>
        <xdr:cNvSpPr txBox="1">
          <a:spLocks noChangeArrowheads="1"/>
        </xdr:cNvSpPr>
      </xdr:nvSpPr>
      <xdr:spPr bwMode="auto">
        <a:xfrm>
          <a:off x="1485900" y="215493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33" name="Text Box 9"/>
        <xdr:cNvSpPr txBox="1">
          <a:spLocks noChangeArrowheads="1"/>
        </xdr:cNvSpPr>
      </xdr:nvSpPr>
      <xdr:spPr bwMode="auto">
        <a:xfrm>
          <a:off x="1485900" y="215493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34" name="Text Box 9"/>
        <xdr:cNvSpPr txBox="1">
          <a:spLocks noChangeArrowheads="1"/>
        </xdr:cNvSpPr>
      </xdr:nvSpPr>
      <xdr:spPr bwMode="auto">
        <a:xfrm>
          <a:off x="1485900" y="215493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35" name="Text Box 9"/>
        <xdr:cNvSpPr txBox="1">
          <a:spLocks noChangeArrowheads="1"/>
        </xdr:cNvSpPr>
      </xdr:nvSpPr>
      <xdr:spPr bwMode="auto">
        <a:xfrm>
          <a:off x="1485900" y="208178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36" name="Text Box 9"/>
        <xdr:cNvSpPr txBox="1">
          <a:spLocks noChangeArrowheads="1"/>
        </xdr:cNvSpPr>
      </xdr:nvSpPr>
      <xdr:spPr bwMode="auto">
        <a:xfrm>
          <a:off x="1485900" y="208178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37" name="Text Box 9"/>
        <xdr:cNvSpPr txBox="1">
          <a:spLocks noChangeArrowheads="1"/>
        </xdr:cNvSpPr>
      </xdr:nvSpPr>
      <xdr:spPr bwMode="auto">
        <a:xfrm>
          <a:off x="1485900" y="215493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38" name="Text Box 9"/>
        <xdr:cNvSpPr txBox="1">
          <a:spLocks noChangeArrowheads="1"/>
        </xdr:cNvSpPr>
      </xdr:nvSpPr>
      <xdr:spPr bwMode="auto">
        <a:xfrm>
          <a:off x="1485900" y="215493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114</xdr:row>
      <xdr:rowOff>180975</xdr:rowOff>
    </xdr:to>
    <xdr:sp macro="" textlink="" fLocksText="0">
      <xdr:nvSpPr>
        <xdr:cNvPr id="39" name="Text Box 9"/>
        <xdr:cNvSpPr txBox="1">
          <a:spLocks noChangeArrowheads="1"/>
        </xdr:cNvSpPr>
      </xdr:nvSpPr>
      <xdr:spPr bwMode="auto">
        <a:xfrm>
          <a:off x="1485900" y="217322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114</xdr:row>
      <xdr:rowOff>180975</xdr:rowOff>
    </xdr:to>
    <xdr:sp macro="" textlink="" fLocksText="0">
      <xdr:nvSpPr>
        <xdr:cNvPr id="40" name="Text Box 9"/>
        <xdr:cNvSpPr txBox="1">
          <a:spLocks noChangeArrowheads="1"/>
        </xdr:cNvSpPr>
      </xdr:nvSpPr>
      <xdr:spPr bwMode="auto">
        <a:xfrm>
          <a:off x="1485900" y="217322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111</xdr:row>
      <xdr:rowOff>180975</xdr:rowOff>
    </xdr:to>
    <xdr:sp macro="" textlink="" fLocksText="0">
      <xdr:nvSpPr>
        <xdr:cNvPr id="41" name="Text Box 9"/>
        <xdr:cNvSpPr txBox="1">
          <a:spLocks noChangeArrowheads="1"/>
        </xdr:cNvSpPr>
      </xdr:nvSpPr>
      <xdr:spPr bwMode="auto">
        <a:xfrm>
          <a:off x="1485900" y="210007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111</xdr:row>
      <xdr:rowOff>180975</xdr:rowOff>
    </xdr:to>
    <xdr:sp macro="" textlink="" fLocksText="0">
      <xdr:nvSpPr>
        <xdr:cNvPr id="42" name="Text Box 9"/>
        <xdr:cNvSpPr txBox="1">
          <a:spLocks noChangeArrowheads="1"/>
        </xdr:cNvSpPr>
      </xdr:nvSpPr>
      <xdr:spPr bwMode="auto">
        <a:xfrm>
          <a:off x="1485900" y="210007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114</xdr:row>
      <xdr:rowOff>180975</xdr:rowOff>
    </xdr:to>
    <xdr:sp macro="" textlink="" fLocksText="0">
      <xdr:nvSpPr>
        <xdr:cNvPr id="43" name="Text Box 9"/>
        <xdr:cNvSpPr txBox="1">
          <a:spLocks noChangeArrowheads="1"/>
        </xdr:cNvSpPr>
      </xdr:nvSpPr>
      <xdr:spPr bwMode="auto">
        <a:xfrm>
          <a:off x="1485900" y="217322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114</xdr:row>
      <xdr:rowOff>180975</xdr:rowOff>
    </xdr:to>
    <xdr:sp macro="" textlink="" fLocksText="0">
      <xdr:nvSpPr>
        <xdr:cNvPr id="44" name="Text Box 9"/>
        <xdr:cNvSpPr txBox="1">
          <a:spLocks noChangeArrowheads="1"/>
        </xdr:cNvSpPr>
      </xdr:nvSpPr>
      <xdr:spPr bwMode="auto">
        <a:xfrm>
          <a:off x="1485900" y="217322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114</xdr:row>
      <xdr:rowOff>180975</xdr:rowOff>
    </xdr:to>
    <xdr:sp macro="" textlink="" fLocksText="0">
      <xdr:nvSpPr>
        <xdr:cNvPr id="45" name="Text Box 9"/>
        <xdr:cNvSpPr txBox="1">
          <a:spLocks noChangeArrowheads="1"/>
        </xdr:cNvSpPr>
      </xdr:nvSpPr>
      <xdr:spPr bwMode="auto">
        <a:xfrm>
          <a:off x="1485900" y="217322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114</xdr:row>
      <xdr:rowOff>180975</xdr:rowOff>
    </xdr:to>
    <xdr:sp macro="" textlink="" fLocksText="0">
      <xdr:nvSpPr>
        <xdr:cNvPr id="46" name="Text Box 9"/>
        <xdr:cNvSpPr txBox="1">
          <a:spLocks noChangeArrowheads="1"/>
        </xdr:cNvSpPr>
      </xdr:nvSpPr>
      <xdr:spPr bwMode="auto">
        <a:xfrm>
          <a:off x="1485900" y="217322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111</xdr:row>
      <xdr:rowOff>180975</xdr:rowOff>
    </xdr:to>
    <xdr:sp macro="" textlink="" fLocksText="0">
      <xdr:nvSpPr>
        <xdr:cNvPr id="47" name="Text Box 9"/>
        <xdr:cNvSpPr txBox="1">
          <a:spLocks noChangeArrowheads="1"/>
        </xdr:cNvSpPr>
      </xdr:nvSpPr>
      <xdr:spPr bwMode="auto">
        <a:xfrm>
          <a:off x="1485900" y="210007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111</xdr:row>
      <xdr:rowOff>180975</xdr:rowOff>
    </xdr:to>
    <xdr:sp macro="" textlink="" fLocksText="0">
      <xdr:nvSpPr>
        <xdr:cNvPr id="48" name="Text Box 9"/>
        <xdr:cNvSpPr txBox="1">
          <a:spLocks noChangeArrowheads="1"/>
        </xdr:cNvSpPr>
      </xdr:nvSpPr>
      <xdr:spPr bwMode="auto">
        <a:xfrm>
          <a:off x="1485900" y="210007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114</xdr:row>
      <xdr:rowOff>180975</xdr:rowOff>
    </xdr:to>
    <xdr:sp macro="" textlink="" fLocksText="0">
      <xdr:nvSpPr>
        <xdr:cNvPr id="49" name="Text Box 9"/>
        <xdr:cNvSpPr txBox="1">
          <a:spLocks noChangeArrowheads="1"/>
        </xdr:cNvSpPr>
      </xdr:nvSpPr>
      <xdr:spPr bwMode="auto">
        <a:xfrm>
          <a:off x="1485900" y="217322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114</xdr:row>
      <xdr:rowOff>180975</xdr:rowOff>
    </xdr:to>
    <xdr:sp macro="" textlink="" fLocksText="0">
      <xdr:nvSpPr>
        <xdr:cNvPr id="50" name="Text Box 9"/>
        <xdr:cNvSpPr txBox="1">
          <a:spLocks noChangeArrowheads="1"/>
        </xdr:cNvSpPr>
      </xdr:nvSpPr>
      <xdr:spPr bwMode="auto">
        <a:xfrm>
          <a:off x="1485900" y="217322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opLeftCell="A85" workbookViewId="0">
      <selection activeCell="D115" sqref="D115"/>
    </sheetView>
  </sheetViews>
  <sheetFormatPr defaultColWidth="9.109375" defaultRowHeight="14.4" x14ac:dyDescent="0.3"/>
  <cols>
    <col min="1" max="2" width="13.6640625" style="30" customWidth="1"/>
    <col min="3" max="3" width="9.6640625" style="30" customWidth="1"/>
    <col min="4" max="4" width="11.6640625" style="30" customWidth="1"/>
    <col min="5" max="8" width="9.6640625" style="30" customWidth="1"/>
    <col min="9" max="10" width="15.6640625" style="30" customWidth="1"/>
    <col min="11" max="16384" width="9.109375" style="30"/>
  </cols>
  <sheetData>
    <row r="1" spans="1:10" ht="15.6" x14ac:dyDescent="0.3">
      <c r="A1" s="127" t="s">
        <v>142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15" x14ac:dyDescent="0.3">
      <c r="A2" s="122" t="s">
        <v>143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15" x14ac:dyDescent="0.3">
      <c r="A3" s="122" t="s">
        <v>144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ht="15" x14ac:dyDescent="0.3">
      <c r="A4" s="122" t="s">
        <v>145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0" x14ac:dyDescent="0.3">
      <c r="A5" s="123" t="s">
        <v>146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0" x14ac:dyDescent="0.3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x14ac:dyDescent="0.3">
      <c r="A7" s="124" t="s">
        <v>147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0" x14ac:dyDescent="0.3">
      <c r="A8" s="124" t="s">
        <v>148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0" x14ac:dyDescent="0.3">
      <c r="A9" s="54"/>
      <c r="B9" s="55"/>
      <c r="C9" s="55"/>
      <c r="D9" s="55"/>
      <c r="E9" s="55"/>
      <c r="F9" s="55"/>
      <c r="G9" s="55"/>
      <c r="H9" s="55"/>
      <c r="I9" s="55"/>
      <c r="J9" s="55"/>
    </row>
    <row r="10" spans="1:10" x14ac:dyDescent="0.3">
      <c r="A10" s="159" t="s">
        <v>149</v>
      </c>
      <c r="B10" s="97"/>
      <c r="C10" s="97"/>
      <c r="D10" s="97"/>
      <c r="E10" s="97"/>
      <c r="F10" s="97"/>
      <c r="G10" s="97"/>
      <c r="H10" s="97"/>
      <c r="I10" s="97"/>
      <c r="J10" s="98"/>
    </row>
    <row r="11" spans="1:10" x14ac:dyDescent="0.3">
      <c r="A11" s="153" t="s">
        <v>150</v>
      </c>
      <c r="B11" s="97"/>
      <c r="C11" s="97"/>
      <c r="D11" s="97"/>
      <c r="E11" s="97"/>
      <c r="F11" s="97"/>
      <c r="G11" s="97"/>
      <c r="H11" s="97"/>
      <c r="I11" s="97"/>
      <c r="J11" s="98"/>
    </row>
    <row r="12" spans="1:10" x14ac:dyDescent="0.3">
      <c r="A12" s="153" t="s">
        <v>151</v>
      </c>
      <c r="B12" s="97"/>
      <c r="C12" s="97"/>
      <c r="D12" s="97"/>
      <c r="E12" s="97"/>
      <c r="F12" s="97"/>
      <c r="G12" s="97"/>
      <c r="H12" s="97"/>
      <c r="I12" s="97"/>
      <c r="J12" s="98"/>
    </row>
    <row r="13" spans="1:10" x14ac:dyDescent="0.3">
      <c r="A13" s="153" t="s">
        <v>152</v>
      </c>
      <c r="B13" s="97"/>
      <c r="C13" s="97"/>
      <c r="D13" s="97"/>
      <c r="E13" s="97"/>
      <c r="F13" s="97"/>
      <c r="G13" s="97"/>
      <c r="H13" s="97"/>
      <c r="I13" s="97"/>
      <c r="J13" s="98"/>
    </row>
    <row r="14" spans="1:10" x14ac:dyDescent="0.3">
      <c r="A14" s="159" t="s">
        <v>153</v>
      </c>
      <c r="B14" s="97"/>
      <c r="C14" s="97"/>
      <c r="D14" s="97"/>
      <c r="E14" s="97"/>
      <c r="F14" s="97"/>
      <c r="G14" s="97"/>
      <c r="H14" s="97"/>
      <c r="I14" s="97"/>
      <c r="J14" s="98"/>
    </row>
    <row r="15" spans="1:10" x14ac:dyDescent="0.3">
      <c r="A15" s="153" t="s">
        <v>154</v>
      </c>
      <c r="B15" s="97"/>
      <c r="C15" s="97"/>
      <c r="D15" s="97"/>
      <c r="E15" s="97"/>
      <c r="F15" s="97"/>
      <c r="G15" s="97"/>
      <c r="H15" s="97"/>
      <c r="I15" s="97"/>
      <c r="J15" s="98"/>
    </row>
    <row r="16" spans="1:10" x14ac:dyDescent="0.3">
      <c r="A16" s="154" t="s">
        <v>214</v>
      </c>
      <c r="B16" s="155"/>
      <c r="C16" s="155"/>
      <c r="D16" s="155"/>
      <c r="E16" s="155"/>
      <c r="F16" s="155"/>
      <c r="G16" s="155"/>
      <c r="H16" s="155"/>
      <c r="I16" s="155"/>
      <c r="J16" s="155"/>
    </row>
    <row r="17" spans="1:10" x14ac:dyDescent="0.3">
      <c r="A17" s="156" t="s">
        <v>155</v>
      </c>
      <c r="B17" s="97"/>
      <c r="C17" s="97"/>
      <c r="D17" s="97"/>
      <c r="E17" s="97"/>
      <c r="F17" s="97"/>
      <c r="G17" s="97"/>
      <c r="H17" s="97"/>
      <c r="I17" s="97"/>
      <c r="J17" s="98"/>
    </row>
    <row r="18" spans="1:10" x14ac:dyDescent="0.3">
      <c r="A18" s="157"/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0" x14ac:dyDescent="0.3">
      <c r="A19" s="158" t="s">
        <v>156</v>
      </c>
      <c r="B19" s="97"/>
      <c r="C19" s="97"/>
      <c r="D19" s="97"/>
      <c r="E19" s="97"/>
      <c r="F19" s="97"/>
      <c r="G19" s="97"/>
      <c r="H19" s="97"/>
      <c r="I19" s="97"/>
      <c r="J19" s="98"/>
    </row>
    <row r="20" spans="1:10" x14ac:dyDescent="0.3">
      <c r="A20" s="55"/>
      <c r="B20" s="55"/>
      <c r="C20" s="55"/>
      <c r="D20" s="55"/>
      <c r="E20" s="55"/>
      <c r="F20" s="55"/>
      <c r="G20" s="55"/>
      <c r="H20" s="55"/>
      <c r="I20" s="55"/>
      <c r="J20" s="55"/>
    </row>
    <row r="21" spans="1:10" x14ac:dyDescent="0.3">
      <c r="A21" s="119" t="s">
        <v>157</v>
      </c>
      <c r="B21" s="97"/>
      <c r="C21" s="97"/>
      <c r="D21" s="98"/>
      <c r="E21" s="119" t="s">
        <v>158</v>
      </c>
      <c r="F21" s="98"/>
      <c r="G21" s="119" t="s">
        <v>159</v>
      </c>
      <c r="H21" s="98"/>
      <c r="I21" s="119" t="s">
        <v>160</v>
      </c>
      <c r="J21" s="98"/>
    </row>
    <row r="22" spans="1:10" x14ac:dyDescent="0.3">
      <c r="A22" s="142" t="s">
        <v>161</v>
      </c>
      <c r="B22" s="143"/>
      <c r="C22" s="143"/>
      <c r="D22" s="144"/>
      <c r="E22" s="145">
        <v>43131</v>
      </c>
      <c r="F22" s="146"/>
      <c r="G22" s="147" t="s">
        <v>162</v>
      </c>
      <c r="H22" s="146"/>
      <c r="I22" s="148">
        <v>1543440</v>
      </c>
      <c r="J22" s="146"/>
    </row>
    <row r="23" spans="1:10" x14ac:dyDescent="0.3">
      <c r="A23" s="142" t="s">
        <v>163</v>
      </c>
      <c r="B23" s="143"/>
      <c r="C23" s="143"/>
      <c r="D23" s="144"/>
      <c r="E23" s="145">
        <v>43272</v>
      </c>
      <c r="F23" s="151"/>
      <c r="G23" s="147" t="s">
        <v>164</v>
      </c>
      <c r="H23" s="146"/>
      <c r="I23" s="148">
        <v>46306.06</v>
      </c>
      <c r="J23" s="152"/>
    </row>
    <row r="24" spans="1:10" x14ac:dyDescent="0.3">
      <c r="A24" s="142" t="s">
        <v>165</v>
      </c>
      <c r="B24" s="143"/>
      <c r="C24" s="143"/>
      <c r="D24" s="144"/>
      <c r="E24" s="145">
        <v>43462</v>
      </c>
      <c r="F24" s="146"/>
      <c r="G24" s="147" t="s">
        <v>166</v>
      </c>
      <c r="H24" s="146"/>
      <c r="I24" s="148">
        <v>1662821.82</v>
      </c>
      <c r="J24" s="146"/>
    </row>
    <row r="25" spans="1:10" x14ac:dyDescent="0.3">
      <c r="A25" s="142" t="s">
        <v>167</v>
      </c>
      <c r="B25" s="143"/>
      <c r="C25" s="143"/>
      <c r="D25" s="144"/>
      <c r="E25" s="145">
        <v>43588</v>
      </c>
      <c r="F25" s="146"/>
      <c r="G25" s="147" t="s">
        <v>166</v>
      </c>
      <c r="H25" s="146"/>
      <c r="I25" s="148">
        <v>1781796.38</v>
      </c>
      <c r="J25" s="146"/>
    </row>
    <row r="26" spans="1:10" x14ac:dyDescent="0.3">
      <c r="A26" s="142" t="s">
        <v>168</v>
      </c>
      <c r="B26" s="143"/>
      <c r="C26" s="143"/>
      <c r="D26" s="144"/>
      <c r="E26" s="145">
        <v>43825</v>
      </c>
      <c r="F26" s="146"/>
      <c r="G26" s="147" t="s">
        <v>169</v>
      </c>
      <c r="H26" s="146"/>
      <c r="I26" s="148">
        <v>3444361.84</v>
      </c>
      <c r="J26" s="146"/>
    </row>
    <row r="27" spans="1:10" x14ac:dyDescent="0.3">
      <c r="A27" s="55"/>
      <c r="B27" s="55"/>
      <c r="C27" s="55"/>
      <c r="D27" s="55"/>
      <c r="E27" s="55"/>
      <c r="F27" s="55"/>
      <c r="G27" s="55"/>
      <c r="H27" s="55"/>
      <c r="I27" s="56"/>
      <c r="J27" s="56"/>
    </row>
    <row r="28" spans="1:10" x14ac:dyDescent="0.3">
      <c r="A28" s="106" t="s">
        <v>170</v>
      </c>
      <c r="B28" s="97"/>
      <c r="C28" s="97"/>
      <c r="D28" s="97"/>
      <c r="E28" s="97"/>
      <c r="F28" s="97"/>
      <c r="G28" s="97"/>
      <c r="H28" s="97"/>
      <c r="I28" s="97"/>
      <c r="J28" s="98"/>
    </row>
    <row r="29" spans="1:10" x14ac:dyDescent="0.3">
      <c r="A29" s="149" t="s">
        <v>171</v>
      </c>
      <c r="B29" s="98"/>
      <c r="C29" s="149" t="s">
        <v>172</v>
      </c>
      <c r="D29" s="98"/>
      <c r="E29" s="149" t="s">
        <v>173</v>
      </c>
      <c r="F29" s="98"/>
      <c r="G29" s="149" t="s">
        <v>174</v>
      </c>
      <c r="H29" s="150"/>
      <c r="I29" s="149" t="s">
        <v>175</v>
      </c>
      <c r="J29" s="98"/>
    </row>
    <row r="30" spans="1:10" x14ac:dyDescent="0.3">
      <c r="A30" s="137">
        <v>44145</v>
      </c>
      <c r="B30" s="101"/>
      <c r="C30" s="102">
        <v>150000</v>
      </c>
      <c r="D30" s="104"/>
      <c r="E30" s="138">
        <v>44144</v>
      </c>
      <c r="F30" s="101"/>
      <c r="G30" s="139">
        <v>286492</v>
      </c>
      <c r="H30" s="140"/>
      <c r="I30" s="136">
        <v>171540.02</v>
      </c>
      <c r="J30" s="131"/>
    </row>
    <row r="31" spans="1:10" x14ac:dyDescent="0.3">
      <c r="A31" s="138"/>
      <c r="B31" s="141"/>
      <c r="C31" s="102"/>
      <c r="D31" s="104"/>
      <c r="E31" s="138"/>
      <c r="F31" s="141"/>
      <c r="G31" s="139"/>
      <c r="H31" s="140"/>
      <c r="I31" s="136"/>
      <c r="J31" s="131"/>
    </row>
    <row r="32" spans="1:10" x14ac:dyDescent="0.3">
      <c r="A32" s="135"/>
      <c r="B32" s="98"/>
      <c r="C32" s="135"/>
      <c r="D32" s="98"/>
      <c r="E32" s="135"/>
      <c r="F32" s="98"/>
      <c r="G32" s="135"/>
      <c r="H32" s="98"/>
      <c r="I32" s="136"/>
      <c r="J32" s="131"/>
    </row>
    <row r="33" spans="1:10" x14ac:dyDescent="0.3">
      <c r="A33" s="128" t="s">
        <v>176</v>
      </c>
      <c r="B33" s="97"/>
      <c r="C33" s="97"/>
      <c r="D33" s="97"/>
      <c r="E33" s="97"/>
      <c r="F33" s="98"/>
      <c r="G33" s="129"/>
      <c r="H33" s="98"/>
      <c r="I33" s="130">
        <v>51223.93</v>
      </c>
      <c r="J33" s="131"/>
    </row>
    <row r="34" spans="1:10" x14ac:dyDescent="0.3">
      <c r="A34" s="128" t="s">
        <v>177</v>
      </c>
      <c r="B34" s="97"/>
      <c r="C34" s="97"/>
      <c r="D34" s="97"/>
      <c r="E34" s="97"/>
      <c r="F34" s="98"/>
      <c r="G34" s="129"/>
      <c r="H34" s="98"/>
      <c r="I34" s="132">
        <f>SUM(I30:J32)</f>
        <v>171540.02</v>
      </c>
      <c r="J34" s="131"/>
    </row>
    <row r="35" spans="1:10" x14ac:dyDescent="0.3">
      <c r="A35" s="128" t="s">
        <v>178</v>
      </c>
      <c r="B35" s="97"/>
      <c r="C35" s="97"/>
      <c r="D35" s="97"/>
      <c r="E35" s="97"/>
      <c r="F35" s="98"/>
      <c r="G35" s="129"/>
      <c r="H35" s="98"/>
      <c r="I35" s="130">
        <v>120.51</v>
      </c>
      <c r="J35" s="131"/>
    </row>
    <row r="36" spans="1:10" x14ac:dyDescent="0.3">
      <c r="A36" s="128" t="s">
        <v>179</v>
      </c>
      <c r="B36" s="133"/>
      <c r="C36" s="133"/>
      <c r="D36" s="133"/>
      <c r="E36" s="133"/>
      <c r="F36" s="134"/>
      <c r="G36" s="129"/>
      <c r="H36" s="98"/>
      <c r="I36" s="132">
        <v>0</v>
      </c>
      <c r="J36" s="131"/>
    </row>
    <row r="37" spans="1:10" x14ac:dyDescent="0.3">
      <c r="A37" s="128" t="s">
        <v>180</v>
      </c>
      <c r="B37" s="97"/>
      <c r="C37" s="97"/>
      <c r="D37" s="97"/>
      <c r="E37" s="97"/>
      <c r="F37" s="98"/>
      <c r="G37" s="129"/>
      <c r="H37" s="98"/>
      <c r="I37" s="130">
        <f>SUM(I33:J36)</f>
        <v>222884.46</v>
      </c>
      <c r="J37" s="131"/>
    </row>
    <row r="38" spans="1:10" x14ac:dyDescent="0.3">
      <c r="A38" s="128" t="s">
        <v>181</v>
      </c>
      <c r="B38" s="97"/>
      <c r="C38" s="97"/>
      <c r="D38" s="97"/>
      <c r="E38" s="97"/>
      <c r="F38" s="98"/>
      <c r="G38" s="129"/>
      <c r="H38" s="98"/>
      <c r="I38" s="130">
        <v>0</v>
      </c>
      <c r="J38" s="131"/>
    </row>
    <row r="39" spans="1:10" x14ac:dyDescent="0.3">
      <c r="A39" s="128" t="s">
        <v>182</v>
      </c>
      <c r="B39" s="97"/>
      <c r="C39" s="97"/>
      <c r="D39" s="97"/>
      <c r="E39" s="97"/>
      <c r="F39" s="98"/>
      <c r="G39" s="129"/>
      <c r="H39" s="98"/>
      <c r="I39" s="132">
        <f>I37+I38</f>
        <v>222884.46</v>
      </c>
      <c r="J39" s="131"/>
    </row>
    <row r="40" spans="1:10" x14ac:dyDescent="0.3">
      <c r="A40" s="108" t="s">
        <v>183</v>
      </c>
      <c r="B40" s="105"/>
      <c r="C40" s="105"/>
      <c r="D40" s="105"/>
      <c r="E40" s="105"/>
      <c r="F40" s="105"/>
      <c r="G40" s="105"/>
      <c r="H40" s="105"/>
      <c r="I40" s="105"/>
      <c r="J40" s="105"/>
    </row>
    <row r="41" spans="1:10" x14ac:dyDescent="0.3">
      <c r="A41" s="108" t="s">
        <v>184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3">
      <c r="A42" s="108" t="s">
        <v>185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</row>
    <row r="44" spans="1:10" ht="21.75" customHeight="1" x14ac:dyDescent="0.3">
      <c r="A44" s="125" t="s">
        <v>186</v>
      </c>
      <c r="B44" s="126"/>
      <c r="C44" s="126"/>
      <c r="D44" s="126"/>
      <c r="E44" s="126"/>
      <c r="F44" s="126"/>
      <c r="G44" s="126"/>
      <c r="H44" s="126"/>
      <c r="I44" s="126"/>
      <c r="J44" s="121"/>
    </row>
    <row r="45" spans="1:10" x14ac:dyDescent="0.3">
      <c r="A45" s="57"/>
      <c r="B45" s="58"/>
      <c r="C45" s="58"/>
      <c r="D45" s="58"/>
      <c r="E45" s="58"/>
      <c r="F45" s="58"/>
      <c r="G45" s="58"/>
      <c r="H45" s="58"/>
      <c r="I45" s="58"/>
      <c r="J45" s="58"/>
    </row>
    <row r="46" spans="1:10" x14ac:dyDescent="0.3">
      <c r="A46" s="57"/>
      <c r="B46" s="58"/>
      <c r="C46" s="58"/>
      <c r="D46" s="58"/>
      <c r="E46" s="58"/>
      <c r="F46" s="58"/>
      <c r="G46" s="58"/>
      <c r="H46" s="58"/>
      <c r="I46" s="58"/>
      <c r="J46" s="58"/>
    </row>
    <row r="47" spans="1:10" x14ac:dyDescent="0.3">
      <c r="A47" s="57"/>
      <c r="B47" s="58"/>
      <c r="C47" s="58"/>
      <c r="D47" s="58"/>
      <c r="E47" s="58"/>
      <c r="F47" s="58"/>
      <c r="G47" s="58"/>
      <c r="H47" s="58"/>
      <c r="I47" s="58"/>
      <c r="J47" s="58"/>
    </row>
    <row r="48" spans="1:10" x14ac:dyDescent="0.3">
      <c r="A48" s="57"/>
      <c r="B48" s="58"/>
      <c r="C48" s="58"/>
      <c r="D48" s="58"/>
      <c r="E48" s="58"/>
      <c r="F48" s="58"/>
      <c r="G48" s="58"/>
      <c r="H48" s="58"/>
      <c r="I48" s="58"/>
      <c r="J48" s="58"/>
    </row>
    <row r="49" spans="1:10" x14ac:dyDescent="0.3">
      <c r="A49" s="57"/>
      <c r="B49" s="58"/>
      <c r="C49" s="58"/>
      <c r="D49" s="58"/>
      <c r="E49" s="58"/>
      <c r="F49" s="58"/>
      <c r="G49" s="58"/>
      <c r="H49" s="58"/>
      <c r="I49" s="58"/>
      <c r="J49" s="58"/>
    </row>
    <row r="50" spans="1:10" x14ac:dyDescent="0.3">
      <c r="A50" s="57"/>
      <c r="B50" s="58"/>
      <c r="C50" s="58"/>
      <c r="D50" s="58"/>
      <c r="E50" s="58"/>
      <c r="F50" s="58"/>
      <c r="G50" s="58"/>
      <c r="H50" s="58"/>
      <c r="I50" s="58"/>
      <c r="J50" s="58"/>
    </row>
    <row r="51" spans="1:10" x14ac:dyDescent="0.3">
      <c r="A51" s="57"/>
      <c r="B51" s="58"/>
      <c r="C51" s="58"/>
      <c r="D51" s="58"/>
      <c r="E51" s="58"/>
      <c r="F51" s="58"/>
      <c r="G51" s="58"/>
      <c r="H51" s="58"/>
      <c r="I51" s="58"/>
      <c r="J51" s="58"/>
    </row>
    <row r="52" spans="1:10" x14ac:dyDescent="0.3">
      <c r="A52" s="57"/>
      <c r="B52" s="58"/>
      <c r="C52" s="58"/>
      <c r="D52" s="58"/>
      <c r="E52" s="58"/>
      <c r="F52" s="58"/>
      <c r="G52" s="58"/>
      <c r="H52" s="58"/>
      <c r="I52" s="58"/>
      <c r="J52" s="58"/>
    </row>
    <row r="53" spans="1:10" x14ac:dyDescent="0.3">
      <c r="A53" s="57"/>
      <c r="B53" s="58"/>
      <c r="C53" s="58"/>
      <c r="D53" s="58"/>
      <c r="E53" s="58"/>
      <c r="F53" s="58"/>
      <c r="G53" s="58"/>
      <c r="H53" s="58"/>
      <c r="I53" s="58"/>
      <c r="J53" s="58"/>
    </row>
    <row r="54" spans="1:10" x14ac:dyDescent="0.3">
      <c r="A54" s="57"/>
      <c r="B54" s="58"/>
      <c r="C54" s="58"/>
      <c r="D54" s="58"/>
      <c r="E54" s="58"/>
      <c r="F54" s="58"/>
      <c r="G54" s="58"/>
      <c r="H54" s="58"/>
      <c r="I54" s="58"/>
      <c r="J54" s="58"/>
    </row>
    <row r="55" spans="1:10" x14ac:dyDescent="0.3">
      <c r="A55" s="57"/>
      <c r="B55" s="58"/>
      <c r="C55" s="58"/>
      <c r="D55" s="58"/>
      <c r="E55" s="58"/>
      <c r="F55" s="58"/>
      <c r="G55" s="58"/>
      <c r="H55" s="58"/>
      <c r="I55" s="58"/>
      <c r="J55" s="58"/>
    </row>
    <row r="56" spans="1:10" x14ac:dyDescent="0.3">
      <c r="A56" s="57"/>
      <c r="B56" s="58"/>
      <c r="C56" s="58"/>
      <c r="D56" s="58"/>
      <c r="E56" s="58"/>
      <c r="F56" s="58"/>
      <c r="G56" s="58"/>
      <c r="H56" s="58"/>
      <c r="I56" s="58"/>
      <c r="J56" s="58"/>
    </row>
    <row r="57" spans="1:10" x14ac:dyDescent="0.3">
      <c r="A57" s="57"/>
      <c r="B57" s="58"/>
      <c r="C57" s="58"/>
      <c r="D57" s="58"/>
      <c r="E57" s="58"/>
      <c r="F57" s="58"/>
      <c r="G57" s="58"/>
      <c r="H57" s="58"/>
      <c r="I57" s="58"/>
      <c r="J57" s="58"/>
    </row>
    <row r="58" spans="1:10" x14ac:dyDescent="0.3">
      <c r="A58" s="57"/>
      <c r="B58" s="58"/>
      <c r="C58" s="58"/>
      <c r="D58" s="58"/>
      <c r="E58" s="58"/>
      <c r="F58" s="58"/>
      <c r="G58" s="58"/>
      <c r="H58" s="58"/>
      <c r="I58" s="58"/>
      <c r="J58" s="58"/>
    </row>
    <row r="59" spans="1:10" x14ac:dyDescent="0.3">
      <c r="A59" s="57"/>
      <c r="B59" s="58"/>
      <c r="C59" s="58"/>
      <c r="D59" s="58"/>
      <c r="E59" s="58"/>
      <c r="F59" s="58"/>
      <c r="G59" s="58"/>
      <c r="H59" s="58"/>
      <c r="I59" s="58"/>
      <c r="J59" s="58"/>
    </row>
    <row r="60" spans="1:10" x14ac:dyDescent="0.3">
      <c r="A60" s="57"/>
      <c r="B60" s="58"/>
      <c r="C60" s="58"/>
      <c r="D60" s="58"/>
      <c r="E60" s="58"/>
      <c r="F60" s="58"/>
      <c r="G60" s="58"/>
      <c r="H60" s="58"/>
      <c r="I60" s="58"/>
      <c r="J60" s="58"/>
    </row>
    <row r="61" spans="1:10" x14ac:dyDescent="0.3">
      <c r="A61" s="57"/>
      <c r="B61" s="58"/>
      <c r="C61" s="58"/>
      <c r="D61" s="58"/>
      <c r="E61" s="58"/>
      <c r="F61" s="58"/>
      <c r="G61" s="58"/>
      <c r="H61" s="58"/>
      <c r="I61" s="58"/>
      <c r="J61" s="58"/>
    </row>
    <row r="62" spans="1:10" x14ac:dyDescent="0.3">
      <c r="A62" s="57"/>
      <c r="B62" s="58"/>
      <c r="C62" s="58"/>
      <c r="D62" s="58"/>
      <c r="E62" s="58"/>
      <c r="F62" s="58"/>
      <c r="G62" s="58"/>
      <c r="H62" s="58"/>
      <c r="I62" s="58"/>
      <c r="J62" s="58"/>
    </row>
    <row r="63" spans="1:10" x14ac:dyDescent="0.3">
      <c r="A63" s="57"/>
      <c r="B63" s="58"/>
      <c r="C63" s="58"/>
      <c r="D63" s="58"/>
      <c r="E63" s="58"/>
      <c r="F63" s="58"/>
      <c r="G63" s="58"/>
      <c r="H63" s="58"/>
      <c r="I63" s="58"/>
      <c r="J63" s="58"/>
    </row>
    <row r="64" spans="1:10" x14ac:dyDescent="0.3">
      <c r="A64" s="57"/>
      <c r="B64" s="58"/>
      <c r="C64" s="58"/>
      <c r="D64" s="58"/>
      <c r="E64" s="58"/>
      <c r="F64" s="58"/>
      <c r="G64" s="58"/>
      <c r="H64" s="58"/>
      <c r="I64" s="58"/>
      <c r="J64" s="58"/>
    </row>
    <row r="65" spans="1:10" x14ac:dyDescent="0.3">
      <c r="A65" s="57"/>
      <c r="B65" s="58"/>
      <c r="C65" s="58"/>
      <c r="D65" s="58"/>
      <c r="E65" s="58"/>
      <c r="F65" s="58"/>
      <c r="G65" s="58"/>
      <c r="H65" s="58"/>
      <c r="I65" s="58"/>
      <c r="J65" s="58"/>
    </row>
    <row r="66" spans="1:10" x14ac:dyDescent="0.3">
      <c r="A66" s="57"/>
      <c r="B66" s="58"/>
      <c r="C66" s="58"/>
      <c r="D66" s="58"/>
      <c r="E66" s="58"/>
      <c r="F66" s="58"/>
      <c r="G66" s="58"/>
      <c r="H66" s="58"/>
      <c r="I66" s="58"/>
      <c r="J66" s="58"/>
    </row>
    <row r="67" spans="1:10" x14ac:dyDescent="0.3">
      <c r="A67" s="57"/>
      <c r="B67" s="58"/>
      <c r="C67" s="58"/>
      <c r="D67" s="58"/>
      <c r="E67" s="58"/>
      <c r="F67" s="58"/>
      <c r="G67" s="58"/>
      <c r="H67" s="58"/>
      <c r="I67" s="58"/>
      <c r="J67" s="58"/>
    </row>
    <row r="68" spans="1:10" ht="15.6" x14ac:dyDescent="0.3">
      <c r="A68" s="127" t="s">
        <v>142</v>
      </c>
      <c r="B68" s="127"/>
      <c r="C68" s="127"/>
      <c r="D68" s="127"/>
      <c r="E68" s="127"/>
      <c r="F68" s="127"/>
      <c r="G68" s="127"/>
      <c r="H68" s="127"/>
      <c r="I68" s="127"/>
      <c r="J68" s="127"/>
    </row>
    <row r="69" spans="1:10" ht="15" x14ac:dyDescent="0.3">
      <c r="A69" s="122" t="s">
        <v>143</v>
      </c>
      <c r="B69" s="122"/>
      <c r="C69" s="122"/>
      <c r="D69" s="122"/>
      <c r="E69" s="122"/>
      <c r="F69" s="122"/>
      <c r="G69" s="122"/>
      <c r="H69" s="122"/>
      <c r="I69" s="122"/>
      <c r="J69" s="122"/>
    </row>
    <row r="70" spans="1:10" ht="15" x14ac:dyDescent="0.3">
      <c r="A70" s="122" t="s">
        <v>144</v>
      </c>
      <c r="B70" s="122"/>
      <c r="C70" s="122"/>
      <c r="D70" s="122"/>
      <c r="E70" s="122"/>
      <c r="F70" s="122"/>
      <c r="G70" s="122"/>
      <c r="H70" s="122"/>
      <c r="I70" s="122"/>
      <c r="J70" s="122"/>
    </row>
    <row r="71" spans="1:10" ht="15" x14ac:dyDescent="0.3">
      <c r="A71" s="122" t="s">
        <v>145</v>
      </c>
      <c r="B71" s="122"/>
      <c r="C71" s="122"/>
      <c r="D71" s="122"/>
      <c r="E71" s="122"/>
      <c r="F71" s="122"/>
      <c r="G71" s="122"/>
      <c r="H71" s="122"/>
      <c r="I71" s="122"/>
      <c r="J71" s="122"/>
    </row>
    <row r="72" spans="1:10" x14ac:dyDescent="0.3">
      <c r="A72" s="123" t="s">
        <v>146</v>
      </c>
      <c r="B72" s="123"/>
      <c r="C72" s="123"/>
      <c r="D72" s="123"/>
      <c r="E72" s="123"/>
      <c r="F72" s="123"/>
      <c r="G72" s="123"/>
      <c r="H72" s="123"/>
      <c r="I72" s="123"/>
      <c r="J72" s="123"/>
    </row>
    <row r="73" spans="1:10" x14ac:dyDescent="0.3">
      <c r="A73" s="53"/>
      <c r="B73" s="53"/>
      <c r="C73" s="53"/>
      <c r="D73" s="53"/>
      <c r="E73" s="53"/>
      <c r="F73" s="53"/>
      <c r="G73" s="53"/>
      <c r="H73" s="53"/>
      <c r="I73" s="53"/>
      <c r="J73" s="53"/>
    </row>
    <row r="74" spans="1:10" x14ac:dyDescent="0.3">
      <c r="A74" s="124" t="s">
        <v>147</v>
      </c>
      <c r="B74" s="105"/>
      <c r="C74" s="105"/>
      <c r="D74" s="105"/>
      <c r="E74" s="105"/>
      <c r="F74" s="105"/>
      <c r="G74" s="105"/>
      <c r="H74" s="105"/>
      <c r="I74" s="105"/>
      <c r="J74" s="105"/>
    </row>
    <row r="75" spans="1:10" x14ac:dyDescent="0.3">
      <c r="A75" s="124" t="s">
        <v>148</v>
      </c>
      <c r="B75" s="105"/>
      <c r="C75" s="105"/>
      <c r="D75" s="105"/>
      <c r="E75" s="105"/>
      <c r="F75" s="105"/>
      <c r="G75" s="105"/>
      <c r="H75" s="105"/>
      <c r="I75" s="105"/>
      <c r="J75" s="105"/>
    </row>
    <row r="76" spans="1:10" x14ac:dyDescent="0.3">
      <c r="A76" s="57"/>
      <c r="B76" s="58"/>
      <c r="C76" s="58"/>
      <c r="D76" s="58"/>
      <c r="E76" s="58"/>
      <c r="F76" s="58"/>
      <c r="G76" s="58"/>
      <c r="H76" s="58"/>
      <c r="I76" s="58"/>
      <c r="J76" s="58"/>
    </row>
    <row r="77" spans="1:10" x14ac:dyDescent="0.3">
      <c r="A77" s="106" t="s">
        <v>187</v>
      </c>
      <c r="B77" s="97"/>
      <c r="C77" s="97"/>
      <c r="D77" s="97"/>
      <c r="E77" s="97"/>
      <c r="F77" s="97"/>
      <c r="G77" s="97"/>
      <c r="H77" s="97"/>
      <c r="I77" s="97"/>
      <c r="J77" s="98"/>
    </row>
    <row r="78" spans="1:10" x14ac:dyDescent="0.3">
      <c r="A78" s="118" t="str">
        <f>A19</f>
        <v>ORIGEM DOS RECURSOS (1): Municipal</v>
      </c>
      <c r="B78" s="97"/>
      <c r="C78" s="97"/>
      <c r="D78" s="97"/>
      <c r="E78" s="97"/>
      <c r="F78" s="97"/>
      <c r="G78" s="97"/>
      <c r="H78" s="97"/>
      <c r="I78" s="97"/>
      <c r="J78" s="98"/>
    </row>
    <row r="79" spans="1:10" ht="72.599999999999994" x14ac:dyDescent="0.3">
      <c r="A79" s="119" t="s">
        <v>188</v>
      </c>
      <c r="B79" s="98"/>
      <c r="C79" s="120" t="s">
        <v>189</v>
      </c>
      <c r="D79" s="121"/>
      <c r="E79" s="119" t="s">
        <v>190</v>
      </c>
      <c r="F79" s="98"/>
      <c r="G79" s="119" t="s">
        <v>191</v>
      </c>
      <c r="H79" s="98"/>
      <c r="I79" s="59" t="s">
        <v>192</v>
      </c>
      <c r="J79" s="59" t="s">
        <v>193</v>
      </c>
    </row>
    <row r="80" spans="1:10" x14ac:dyDescent="0.3">
      <c r="A80" s="111" t="s">
        <v>194</v>
      </c>
      <c r="B80" s="111"/>
      <c r="C80" s="112">
        <v>6998.27</v>
      </c>
      <c r="D80" s="104"/>
      <c r="E80" s="102">
        <v>7089.64</v>
      </c>
      <c r="F80" s="104"/>
      <c r="G80" s="102">
        <f t="shared" ref="G80:G85" si="0">C80-J80</f>
        <v>5814.0300000000007</v>
      </c>
      <c r="H80" s="104"/>
      <c r="I80" s="60">
        <f t="shared" ref="I80:I85" si="1">+E80+G80</f>
        <v>12903.670000000002</v>
      </c>
      <c r="J80" s="60">
        <v>1184.24</v>
      </c>
    </row>
    <row r="81" spans="1:10" x14ac:dyDescent="0.3">
      <c r="A81" s="115" t="s">
        <v>195</v>
      </c>
      <c r="B81" s="115"/>
      <c r="C81" s="112">
        <v>5980.41</v>
      </c>
      <c r="D81" s="104"/>
      <c r="E81" s="102">
        <v>1430.13</v>
      </c>
      <c r="F81" s="104"/>
      <c r="G81" s="102">
        <f t="shared" si="0"/>
        <v>4298.6399999999994</v>
      </c>
      <c r="H81" s="104"/>
      <c r="I81" s="60">
        <f t="shared" si="1"/>
        <v>5728.7699999999995</v>
      </c>
      <c r="J81" s="60">
        <v>1681.77</v>
      </c>
    </row>
    <row r="82" spans="1:10" x14ac:dyDescent="0.3">
      <c r="A82" s="116" t="s">
        <v>196</v>
      </c>
      <c r="B82" s="117"/>
      <c r="C82" s="112">
        <v>110280.5</v>
      </c>
      <c r="D82" s="104"/>
      <c r="E82" s="102">
        <v>0</v>
      </c>
      <c r="F82" s="104"/>
      <c r="G82" s="102">
        <f t="shared" si="0"/>
        <v>110280.5</v>
      </c>
      <c r="H82" s="104"/>
      <c r="I82" s="60">
        <f t="shared" si="1"/>
        <v>110280.5</v>
      </c>
      <c r="J82" s="60">
        <v>0</v>
      </c>
    </row>
    <row r="83" spans="1:10" x14ac:dyDescent="0.3">
      <c r="A83" s="111" t="s">
        <v>197</v>
      </c>
      <c r="B83" s="111"/>
      <c r="C83" s="112">
        <v>1953.22</v>
      </c>
      <c r="D83" s="104"/>
      <c r="E83" s="102">
        <v>216</v>
      </c>
      <c r="F83" s="104"/>
      <c r="G83" s="102">
        <f t="shared" si="0"/>
        <v>1953.22</v>
      </c>
      <c r="H83" s="104"/>
      <c r="I83" s="60">
        <f t="shared" si="1"/>
        <v>2169.2200000000003</v>
      </c>
      <c r="J83" s="60">
        <v>0</v>
      </c>
    </row>
    <row r="84" spans="1:10" x14ac:dyDescent="0.3">
      <c r="A84" s="111" t="s">
        <v>198</v>
      </c>
      <c r="B84" s="111"/>
      <c r="C84" s="112">
        <v>18642.72</v>
      </c>
      <c r="D84" s="104"/>
      <c r="E84" s="102">
        <v>2933.84</v>
      </c>
      <c r="F84" s="104"/>
      <c r="G84" s="102">
        <f t="shared" si="0"/>
        <v>17692.490000000002</v>
      </c>
      <c r="H84" s="104"/>
      <c r="I84" s="60">
        <f t="shared" si="1"/>
        <v>20626.330000000002</v>
      </c>
      <c r="J84" s="60">
        <v>950.23</v>
      </c>
    </row>
    <row r="85" spans="1:10" x14ac:dyDescent="0.3">
      <c r="A85" s="111" t="s">
        <v>199</v>
      </c>
      <c r="B85" s="111"/>
      <c r="C85" s="112">
        <v>2475.67</v>
      </c>
      <c r="D85" s="104"/>
      <c r="E85" s="102">
        <v>731</v>
      </c>
      <c r="F85" s="104"/>
      <c r="G85" s="102">
        <f t="shared" si="0"/>
        <v>1849.3600000000001</v>
      </c>
      <c r="H85" s="104"/>
      <c r="I85" s="60">
        <f t="shared" si="1"/>
        <v>2580.36</v>
      </c>
      <c r="J85" s="60">
        <v>626.30999999999995</v>
      </c>
    </row>
    <row r="86" spans="1:10" x14ac:dyDescent="0.3">
      <c r="A86" s="113" t="s">
        <v>134</v>
      </c>
      <c r="B86" s="114"/>
      <c r="C86" s="112">
        <f>SUM(C80:D85)</f>
        <v>146330.79</v>
      </c>
      <c r="D86" s="104"/>
      <c r="E86" s="102">
        <f>SUM(E80:F85)</f>
        <v>12400.61</v>
      </c>
      <c r="F86" s="104"/>
      <c r="G86" s="102">
        <f>SUM(G80:H85)</f>
        <v>141888.24</v>
      </c>
      <c r="H86" s="104"/>
      <c r="I86" s="60">
        <f>SUM(I80:I85)</f>
        <v>154288.84999999998</v>
      </c>
      <c r="J86" s="60">
        <f>SUM(J80:J85)</f>
        <v>4442.55</v>
      </c>
    </row>
    <row r="87" spans="1:10" x14ac:dyDescent="0.3">
      <c r="A87" s="55"/>
      <c r="B87" s="55"/>
      <c r="C87" s="55"/>
      <c r="D87" s="55"/>
      <c r="E87" s="55"/>
      <c r="F87" s="55"/>
      <c r="G87" s="55"/>
      <c r="H87" s="55"/>
      <c r="I87" s="55"/>
      <c r="J87" s="55"/>
    </row>
    <row r="88" spans="1:10" x14ac:dyDescent="0.3">
      <c r="A88" s="108" t="s">
        <v>200</v>
      </c>
      <c r="B88" s="105"/>
      <c r="C88" s="105"/>
      <c r="D88" s="105"/>
      <c r="E88" s="105"/>
      <c r="F88" s="105"/>
      <c r="G88" s="105"/>
      <c r="H88" s="105"/>
      <c r="I88" s="105"/>
      <c r="J88" s="105"/>
    </row>
    <row r="89" spans="1:10" x14ac:dyDescent="0.3">
      <c r="A89" s="108" t="s">
        <v>201</v>
      </c>
      <c r="B89" s="105"/>
      <c r="C89" s="105"/>
      <c r="D89" s="105"/>
      <c r="E89" s="105"/>
      <c r="F89" s="105"/>
      <c r="G89" s="105"/>
      <c r="H89" s="105"/>
      <c r="I89" s="105"/>
      <c r="J89" s="105"/>
    </row>
    <row r="90" spans="1:10" x14ac:dyDescent="0.3">
      <c r="A90" s="108" t="s">
        <v>202</v>
      </c>
      <c r="B90" s="105"/>
      <c r="C90" s="105"/>
      <c r="D90" s="105"/>
      <c r="E90" s="105"/>
      <c r="F90" s="105"/>
      <c r="G90" s="105"/>
      <c r="H90" s="105"/>
      <c r="I90" s="105"/>
      <c r="J90" s="105"/>
    </row>
    <row r="91" spans="1:10" x14ac:dyDescent="0.3">
      <c r="A91" s="108" t="s">
        <v>203</v>
      </c>
      <c r="B91" s="105"/>
      <c r="C91" s="105"/>
      <c r="D91" s="105"/>
      <c r="E91" s="105"/>
      <c r="F91" s="105"/>
      <c r="G91" s="105"/>
      <c r="H91" s="105"/>
      <c r="I91" s="105"/>
      <c r="J91" s="105"/>
    </row>
    <row r="92" spans="1:10" ht="23.25" customHeight="1" x14ac:dyDescent="0.3">
      <c r="A92" s="109" t="s">
        <v>204</v>
      </c>
      <c r="B92" s="110"/>
      <c r="C92" s="110"/>
      <c r="D92" s="110"/>
      <c r="E92" s="110"/>
      <c r="F92" s="110"/>
      <c r="G92" s="110"/>
      <c r="H92" s="110"/>
      <c r="I92" s="110"/>
      <c r="J92" s="110"/>
    </row>
    <row r="93" spans="1:10" x14ac:dyDescent="0.3">
      <c r="A93" s="108" t="s">
        <v>205</v>
      </c>
      <c r="B93" s="105"/>
      <c r="C93" s="105"/>
      <c r="D93" s="105"/>
      <c r="E93" s="105"/>
      <c r="F93" s="105"/>
      <c r="G93" s="105"/>
      <c r="H93" s="105"/>
      <c r="I93" s="105"/>
      <c r="J93" s="105"/>
    </row>
    <row r="94" spans="1:10" x14ac:dyDescent="0.3">
      <c r="A94" s="105"/>
      <c r="B94" s="105"/>
      <c r="C94" s="105"/>
      <c r="D94" s="105"/>
      <c r="E94" s="105"/>
      <c r="F94" s="105"/>
      <c r="G94" s="105"/>
      <c r="H94" s="105"/>
      <c r="I94" s="105"/>
      <c r="J94" s="105"/>
    </row>
    <row r="95" spans="1:10" x14ac:dyDescent="0.3">
      <c r="A95" s="106" t="s">
        <v>206</v>
      </c>
      <c r="B95" s="97"/>
      <c r="C95" s="97"/>
      <c r="D95" s="97"/>
      <c r="E95" s="97"/>
      <c r="F95" s="97"/>
      <c r="G95" s="97"/>
      <c r="H95" s="97"/>
      <c r="I95" s="97"/>
      <c r="J95" s="98"/>
    </row>
    <row r="96" spans="1:10" x14ac:dyDescent="0.3">
      <c r="A96" s="96" t="s">
        <v>207</v>
      </c>
      <c r="B96" s="97"/>
      <c r="C96" s="97"/>
      <c r="D96" s="97"/>
      <c r="E96" s="97"/>
      <c r="F96" s="97"/>
      <c r="G96" s="98"/>
      <c r="H96" s="99">
        <f>I39</f>
        <v>222884.46</v>
      </c>
      <c r="I96" s="100"/>
      <c r="J96" s="101"/>
    </row>
    <row r="97" spans="1:10" x14ac:dyDescent="0.3">
      <c r="A97" s="96" t="s">
        <v>208</v>
      </c>
      <c r="B97" s="97"/>
      <c r="C97" s="97"/>
      <c r="D97" s="97"/>
      <c r="E97" s="97"/>
      <c r="F97" s="97"/>
      <c r="G97" s="98"/>
      <c r="H97" s="107">
        <f>I86</f>
        <v>154288.84999999998</v>
      </c>
      <c r="I97" s="100"/>
      <c r="J97" s="101"/>
    </row>
    <row r="98" spans="1:10" x14ac:dyDescent="0.3">
      <c r="A98" s="96" t="s">
        <v>209</v>
      </c>
      <c r="B98" s="97"/>
      <c r="C98" s="97"/>
      <c r="D98" s="97"/>
      <c r="E98" s="97"/>
      <c r="F98" s="97"/>
      <c r="G98" s="98"/>
      <c r="H98" s="99">
        <f>I37-H97-I38</f>
        <v>68595.610000000015</v>
      </c>
      <c r="I98" s="100"/>
      <c r="J98" s="101"/>
    </row>
    <row r="99" spans="1:10" x14ac:dyDescent="0.3">
      <c r="A99" s="96" t="s">
        <v>210</v>
      </c>
      <c r="B99" s="97"/>
      <c r="C99" s="97"/>
      <c r="D99" s="97"/>
      <c r="E99" s="97"/>
      <c r="F99" s="97"/>
      <c r="G99" s="98"/>
      <c r="H99" s="102">
        <v>0</v>
      </c>
      <c r="I99" s="103"/>
      <c r="J99" s="104"/>
    </row>
    <row r="100" spans="1:10" x14ac:dyDescent="0.3">
      <c r="A100" s="96" t="s">
        <v>211</v>
      </c>
      <c r="B100" s="97"/>
      <c r="C100" s="97"/>
      <c r="D100" s="97"/>
      <c r="E100" s="97"/>
      <c r="F100" s="97"/>
      <c r="G100" s="98"/>
      <c r="H100" s="99">
        <f>H98-H99</f>
        <v>68595.610000000015</v>
      </c>
      <c r="I100" s="100"/>
      <c r="J100" s="101"/>
    </row>
    <row r="101" spans="1:10" x14ac:dyDescent="0.3">
      <c r="A101" s="55"/>
      <c r="B101" s="55"/>
      <c r="C101" s="55"/>
      <c r="D101" s="55"/>
      <c r="E101" s="55"/>
      <c r="F101" s="55"/>
      <c r="G101" s="55"/>
      <c r="H101" s="55"/>
      <c r="I101" s="55"/>
      <c r="J101" s="55"/>
    </row>
    <row r="102" spans="1:10" x14ac:dyDescent="0.3">
      <c r="A102" s="90" t="s">
        <v>212</v>
      </c>
      <c r="B102" s="91"/>
      <c r="C102" s="91"/>
      <c r="D102" s="91"/>
      <c r="E102" s="91"/>
      <c r="F102" s="91"/>
      <c r="G102" s="91"/>
      <c r="H102" s="91"/>
      <c r="I102" s="91"/>
      <c r="J102" s="92"/>
    </row>
    <row r="103" spans="1:10" ht="12" customHeight="1" x14ac:dyDescent="0.3">
      <c r="A103" s="93"/>
      <c r="B103" s="94"/>
      <c r="C103" s="94"/>
      <c r="D103" s="94"/>
      <c r="E103" s="94"/>
      <c r="F103" s="94"/>
      <c r="G103" s="94"/>
      <c r="H103" s="94"/>
      <c r="I103" s="94"/>
      <c r="J103" s="95"/>
    </row>
    <row r="104" spans="1:10" x14ac:dyDescent="0.3">
      <c r="A104" s="55"/>
      <c r="B104" s="55"/>
      <c r="C104" s="55"/>
      <c r="D104" s="55"/>
      <c r="E104" s="55"/>
      <c r="F104" s="55"/>
      <c r="G104" s="55"/>
      <c r="H104" s="55"/>
      <c r="I104" s="55"/>
      <c r="J104" s="55"/>
    </row>
    <row r="105" spans="1:10" x14ac:dyDescent="0.3">
      <c r="A105" s="61"/>
      <c r="B105" s="61" t="s">
        <v>213</v>
      </c>
      <c r="C105" s="61"/>
      <c r="D105" s="61"/>
      <c r="E105" s="61"/>
      <c r="F105" s="61"/>
      <c r="G105" s="61"/>
      <c r="H105" s="61"/>
      <c r="I105" s="61"/>
      <c r="J105" s="55"/>
    </row>
    <row r="106" spans="1:10" x14ac:dyDescent="0.3">
      <c r="A106" s="61"/>
      <c r="B106" s="61"/>
      <c r="C106" s="61"/>
      <c r="D106" s="61"/>
      <c r="E106" s="61"/>
      <c r="F106" s="61"/>
      <c r="G106" s="61"/>
      <c r="H106" s="61"/>
      <c r="I106" s="61"/>
      <c r="J106" s="55"/>
    </row>
    <row r="107" spans="1:10" x14ac:dyDescent="0.3">
      <c r="A107" s="61"/>
      <c r="B107" s="61"/>
      <c r="C107" s="61"/>
      <c r="D107" s="61"/>
      <c r="E107" s="61"/>
      <c r="F107" s="61"/>
      <c r="G107" s="61"/>
      <c r="H107" s="61"/>
      <c r="I107" s="61"/>
      <c r="J107" s="55"/>
    </row>
    <row r="108" spans="1:10" x14ac:dyDescent="0.3">
      <c r="A108" s="61"/>
      <c r="B108" s="61"/>
      <c r="C108" s="61"/>
      <c r="D108" s="61"/>
      <c r="E108" s="61"/>
      <c r="F108" s="61"/>
      <c r="G108" s="61"/>
      <c r="H108" s="61"/>
      <c r="I108" s="61"/>
      <c r="J108" s="55"/>
    </row>
    <row r="109" spans="1:10" x14ac:dyDescent="0.3">
      <c r="A109" s="61"/>
      <c r="B109" s="61"/>
      <c r="C109" s="61"/>
      <c r="D109" s="61"/>
      <c r="E109" s="61"/>
      <c r="F109" s="61"/>
      <c r="G109" s="61"/>
      <c r="H109" s="61"/>
      <c r="I109" s="61"/>
      <c r="J109" s="55"/>
    </row>
    <row r="110" spans="1:10" x14ac:dyDescent="0.3">
      <c r="A110" s="61"/>
      <c r="B110" s="62" t="s">
        <v>135</v>
      </c>
      <c r="C110" s="61"/>
      <c r="D110" s="61"/>
      <c r="E110" s="61"/>
      <c r="F110" s="61"/>
      <c r="G110" s="61"/>
      <c r="H110" s="62" t="s">
        <v>136</v>
      </c>
      <c r="I110" s="61"/>
      <c r="J110" s="55"/>
    </row>
    <row r="111" spans="1:10" x14ac:dyDescent="0.3">
      <c r="A111" s="61"/>
      <c r="B111" s="61" t="s">
        <v>137</v>
      </c>
      <c r="C111" s="61"/>
      <c r="D111" s="61"/>
      <c r="E111" s="61"/>
      <c r="F111" s="61"/>
      <c r="G111" s="61"/>
      <c r="H111" s="61" t="s">
        <v>138</v>
      </c>
      <c r="I111" s="61"/>
    </row>
    <row r="112" spans="1:10" x14ac:dyDescent="0.3">
      <c r="B112" s="63" t="s">
        <v>139</v>
      </c>
      <c r="H112" s="50" t="s">
        <v>140</v>
      </c>
    </row>
  </sheetData>
  <mergeCells count="147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workbookViewId="0">
      <selection activeCell="H92" sqref="H92"/>
    </sheetView>
  </sheetViews>
  <sheetFormatPr defaultRowHeight="14.4" x14ac:dyDescent="0.3"/>
  <cols>
    <col min="1" max="1" width="11" style="30" bestFit="1" customWidth="1"/>
    <col min="2" max="2" width="71.109375" style="30" customWidth="1"/>
    <col min="3" max="3" width="10.44140625" style="32" bestFit="1" customWidth="1"/>
    <col min="4" max="5" width="10.44140625" style="32" customWidth="1"/>
    <col min="6" max="16384" width="8.88671875" style="30"/>
  </cols>
  <sheetData>
    <row r="1" spans="1:5" x14ac:dyDescent="0.3">
      <c r="A1" s="6" t="s">
        <v>34</v>
      </c>
      <c r="B1" s="5"/>
      <c r="C1" s="6"/>
      <c r="D1" s="6"/>
      <c r="E1" s="4"/>
    </row>
    <row r="2" spans="1:5" x14ac:dyDescent="0.3">
      <c r="A2" s="3"/>
      <c r="B2" s="2"/>
      <c r="C2" s="15"/>
      <c r="D2" s="4"/>
      <c r="E2" s="4"/>
    </row>
    <row r="3" spans="1:5" x14ac:dyDescent="0.3">
      <c r="A3" s="6" t="s">
        <v>55</v>
      </c>
      <c r="B3" s="5"/>
      <c r="C3" s="6"/>
      <c r="D3" s="6"/>
      <c r="E3" s="4"/>
    </row>
    <row r="4" spans="1:5" x14ac:dyDescent="0.3">
      <c r="A4" s="6" t="s">
        <v>35</v>
      </c>
      <c r="B4" s="5"/>
      <c r="C4" s="6"/>
      <c r="D4" s="6"/>
      <c r="E4" s="4"/>
    </row>
    <row r="5" spans="1:5" x14ac:dyDescent="0.3">
      <c r="A5" s="3"/>
      <c r="B5" s="2"/>
      <c r="C5" s="15"/>
      <c r="D5" s="4"/>
      <c r="E5" s="4"/>
    </row>
    <row r="6" spans="1:5" x14ac:dyDescent="0.3">
      <c r="A6" s="13" t="s">
        <v>36</v>
      </c>
      <c r="B6" s="10"/>
      <c r="C6" s="15"/>
      <c r="D6" s="4"/>
      <c r="E6" s="14" t="s">
        <v>37</v>
      </c>
    </row>
    <row r="7" spans="1:5" x14ac:dyDescent="0.3">
      <c r="A7" s="13" t="s">
        <v>38</v>
      </c>
      <c r="B7" s="2"/>
      <c r="C7" s="15"/>
      <c r="D7" s="4"/>
      <c r="E7" s="14" t="s">
        <v>39</v>
      </c>
    </row>
    <row r="8" spans="1:5" x14ac:dyDescent="0.3">
      <c r="A8" s="13" t="s">
        <v>40</v>
      </c>
      <c r="B8" s="2"/>
      <c r="C8" s="15"/>
      <c r="D8" s="4"/>
      <c r="E8" s="14" t="s">
        <v>41</v>
      </c>
    </row>
    <row r="9" spans="1:5" x14ac:dyDescent="0.3">
      <c r="A9" s="1" t="s">
        <v>42</v>
      </c>
      <c r="B9" s="2"/>
      <c r="C9" s="4"/>
      <c r="D9" s="4"/>
      <c r="E9" s="14" t="s">
        <v>43</v>
      </c>
    </row>
    <row r="10" spans="1:5" x14ac:dyDescent="0.3">
      <c r="A10" s="13" t="s">
        <v>44</v>
      </c>
      <c r="B10" s="10"/>
      <c r="C10" s="4"/>
      <c r="D10" s="4"/>
      <c r="E10" s="8" t="s">
        <v>45</v>
      </c>
    </row>
    <row r="11" spans="1:5" x14ac:dyDescent="0.3">
      <c r="A11" s="13" t="s">
        <v>46</v>
      </c>
      <c r="B11" s="10"/>
      <c r="C11" s="4"/>
      <c r="D11" s="4"/>
      <c r="E11" s="7" t="s">
        <v>47</v>
      </c>
    </row>
    <row r="12" spans="1:5" x14ac:dyDescent="0.3">
      <c r="A12" s="9" t="s">
        <v>48</v>
      </c>
      <c r="B12" s="27"/>
      <c r="C12" s="24"/>
      <c r="D12" s="24"/>
      <c r="E12" s="27"/>
    </row>
    <row r="13" spans="1:5" x14ac:dyDescent="0.3">
      <c r="A13" s="22" t="s">
        <v>49</v>
      </c>
      <c r="B13" s="20" t="s">
        <v>50</v>
      </c>
      <c r="C13" s="20" t="s">
        <v>51</v>
      </c>
      <c r="D13" s="20" t="s">
        <v>52</v>
      </c>
      <c r="E13" s="20" t="s">
        <v>53</v>
      </c>
    </row>
    <row r="14" spans="1:5" x14ac:dyDescent="0.3">
      <c r="A14" s="18"/>
      <c r="B14" s="17" t="s">
        <v>54</v>
      </c>
      <c r="C14" s="11"/>
      <c r="D14" s="11"/>
      <c r="E14" s="12">
        <v>51223.93</v>
      </c>
    </row>
    <row r="15" spans="1:5" x14ac:dyDescent="0.3">
      <c r="A15" s="34">
        <v>44138</v>
      </c>
      <c r="B15" s="25" t="s">
        <v>56</v>
      </c>
      <c r="C15" s="35">
        <v>400</v>
      </c>
      <c r="D15" s="35">
        <v>0</v>
      </c>
      <c r="E15" s="12">
        <f t="shared" ref="E15:E78" si="0">E14+D15-C15</f>
        <v>50823.93</v>
      </c>
    </row>
    <row r="16" spans="1:5" x14ac:dyDescent="0.3">
      <c r="A16" s="34">
        <v>44138</v>
      </c>
      <c r="B16" s="25" t="s">
        <v>57</v>
      </c>
      <c r="C16" s="35">
        <v>643.44000000000005</v>
      </c>
      <c r="D16" s="35">
        <v>0</v>
      </c>
      <c r="E16" s="12">
        <f t="shared" si="0"/>
        <v>50180.49</v>
      </c>
    </row>
    <row r="17" spans="1:5" x14ac:dyDescent="0.3">
      <c r="A17" s="34">
        <v>44140</v>
      </c>
      <c r="B17" s="25" t="s">
        <v>58</v>
      </c>
      <c r="C17" s="35">
        <v>3003.77</v>
      </c>
      <c r="D17" s="35">
        <v>0</v>
      </c>
      <c r="E17" s="12">
        <f t="shared" si="0"/>
        <v>47176.72</v>
      </c>
    </row>
    <row r="18" spans="1:5" x14ac:dyDescent="0.3">
      <c r="A18" s="34">
        <v>44139</v>
      </c>
      <c r="B18" s="25" t="s">
        <v>59</v>
      </c>
      <c r="C18" s="35">
        <v>39.9</v>
      </c>
      <c r="D18" s="35">
        <v>0</v>
      </c>
      <c r="E18" s="12">
        <f t="shared" si="0"/>
        <v>47136.82</v>
      </c>
    </row>
    <row r="19" spans="1:5" x14ac:dyDescent="0.3">
      <c r="A19" s="19">
        <v>44144</v>
      </c>
      <c r="B19" s="17" t="s">
        <v>60</v>
      </c>
      <c r="C19" s="11">
        <v>0</v>
      </c>
      <c r="D19" s="11">
        <v>171540.02</v>
      </c>
      <c r="E19" s="12">
        <f t="shared" si="0"/>
        <v>218676.84</v>
      </c>
    </row>
    <row r="20" spans="1:5" x14ac:dyDescent="0.3">
      <c r="A20" s="34">
        <v>44144</v>
      </c>
      <c r="B20" s="25" t="s">
        <v>61</v>
      </c>
      <c r="C20" s="35">
        <v>462.5</v>
      </c>
      <c r="D20" s="35">
        <v>0</v>
      </c>
      <c r="E20" s="12">
        <f t="shared" si="0"/>
        <v>218214.34</v>
      </c>
    </row>
    <row r="21" spans="1:5" x14ac:dyDescent="0.3">
      <c r="A21" s="34">
        <v>44144</v>
      </c>
      <c r="B21" s="25" t="s">
        <v>62</v>
      </c>
      <c r="C21" s="35">
        <v>110.16</v>
      </c>
      <c r="D21" s="35">
        <v>0</v>
      </c>
      <c r="E21" s="12">
        <f t="shared" si="0"/>
        <v>218104.18</v>
      </c>
    </row>
    <row r="22" spans="1:5" x14ac:dyDescent="0.3">
      <c r="A22" s="19">
        <v>44144</v>
      </c>
      <c r="B22" s="25" t="s">
        <v>63</v>
      </c>
      <c r="C22" s="11">
        <v>132.47999999999999</v>
      </c>
      <c r="D22" s="11">
        <v>0</v>
      </c>
      <c r="E22" s="12">
        <f t="shared" si="0"/>
        <v>217971.69999999998</v>
      </c>
    </row>
    <row r="23" spans="1:5" x14ac:dyDescent="0.3">
      <c r="A23" s="34">
        <v>44145</v>
      </c>
      <c r="B23" s="25" t="s">
        <v>64</v>
      </c>
      <c r="C23" s="35">
        <v>731</v>
      </c>
      <c r="D23" s="35">
        <v>0</v>
      </c>
      <c r="E23" s="12">
        <f t="shared" si="0"/>
        <v>217240.69999999998</v>
      </c>
    </row>
    <row r="24" spans="1:5" x14ac:dyDescent="0.3">
      <c r="A24" s="34">
        <v>44145</v>
      </c>
      <c r="B24" s="25" t="s">
        <v>65</v>
      </c>
      <c r="C24" s="35">
        <v>106.5</v>
      </c>
      <c r="D24" s="35">
        <v>0</v>
      </c>
      <c r="E24" s="12">
        <f t="shared" si="0"/>
        <v>217134.19999999998</v>
      </c>
    </row>
    <row r="25" spans="1:5" x14ac:dyDescent="0.3">
      <c r="A25" s="34">
        <v>44145</v>
      </c>
      <c r="B25" s="25" t="s">
        <v>66</v>
      </c>
      <c r="C25" s="35">
        <v>969</v>
      </c>
      <c r="D25" s="35">
        <v>0</v>
      </c>
      <c r="E25" s="12">
        <f t="shared" si="0"/>
        <v>216165.19999999998</v>
      </c>
    </row>
    <row r="26" spans="1:5" x14ac:dyDescent="0.3">
      <c r="A26" s="34">
        <v>44145</v>
      </c>
      <c r="B26" s="25" t="s">
        <v>32</v>
      </c>
      <c r="C26" s="35">
        <v>30</v>
      </c>
      <c r="D26" s="35">
        <v>0</v>
      </c>
      <c r="E26" s="12">
        <f t="shared" si="0"/>
        <v>216135.19999999998</v>
      </c>
    </row>
    <row r="27" spans="1:5" x14ac:dyDescent="0.3">
      <c r="A27" s="34">
        <v>44146</v>
      </c>
      <c r="B27" s="25" t="s">
        <v>67</v>
      </c>
      <c r="C27" s="35">
        <v>365</v>
      </c>
      <c r="D27" s="35">
        <v>0</v>
      </c>
      <c r="E27" s="12">
        <f t="shared" si="0"/>
        <v>215770.19999999998</v>
      </c>
    </row>
    <row r="28" spans="1:5" x14ac:dyDescent="0.3">
      <c r="A28" s="34">
        <v>44146</v>
      </c>
      <c r="B28" s="25" t="s">
        <v>68</v>
      </c>
      <c r="C28" s="35">
        <v>216</v>
      </c>
      <c r="D28" s="35">
        <v>0</v>
      </c>
      <c r="E28" s="12">
        <f t="shared" si="0"/>
        <v>215554.19999999998</v>
      </c>
    </row>
    <row r="29" spans="1:5" x14ac:dyDescent="0.3">
      <c r="A29" s="34">
        <v>44147</v>
      </c>
      <c r="B29" s="25" t="s">
        <v>69</v>
      </c>
      <c r="C29" s="35">
        <v>1785.03</v>
      </c>
      <c r="D29" s="35">
        <v>0</v>
      </c>
      <c r="E29" s="12">
        <f t="shared" si="0"/>
        <v>213769.16999999998</v>
      </c>
    </row>
    <row r="30" spans="1:5" x14ac:dyDescent="0.3">
      <c r="A30" s="34">
        <v>44147</v>
      </c>
      <c r="B30" s="25" t="s">
        <v>70</v>
      </c>
      <c r="C30" s="35">
        <v>152</v>
      </c>
      <c r="D30" s="35">
        <v>0</v>
      </c>
      <c r="E30" s="12">
        <f t="shared" si="0"/>
        <v>213617.16999999998</v>
      </c>
    </row>
    <row r="31" spans="1:5" x14ac:dyDescent="0.3">
      <c r="A31" s="34">
        <v>44147</v>
      </c>
      <c r="B31" s="25" t="s">
        <v>71</v>
      </c>
      <c r="C31" s="35">
        <v>725.18</v>
      </c>
      <c r="D31" s="35">
        <v>0</v>
      </c>
      <c r="E31" s="12">
        <f t="shared" si="0"/>
        <v>212891.99</v>
      </c>
    </row>
    <row r="32" spans="1:5" x14ac:dyDescent="0.3">
      <c r="A32" s="34">
        <v>44147</v>
      </c>
      <c r="B32" s="25" t="s">
        <v>72</v>
      </c>
      <c r="C32" s="35">
        <v>733.19</v>
      </c>
      <c r="D32" s="35">
        <v>0</v>
      </c>
      <c r="E32" s="12">
        <f t="shared" si="0"/>
        <v>212158.8</v>
      </c>
    </row>
    <row r="33" spans="1:5" x14ac:dyDescent="0.3">
      <c r="A33" s="34">
        <v>44147</v>
      </c>
      <c r="B33" s="25" t="s">
        <v>74</v>
      </c>
      <c r="C33" s="35">
        <v>178.9</v>
      </c>
      <c r="D33" s="35">
        <v>0</v>
      </c>
      <c r="E33" s="12">
        <f t="shared" si="0"/>
        <v>211979.9</v>
      </c>
    </row>
    <row r="34" spans="1:5" x14ac:dyDescent="0.3">
      <c r="A34" s="34">
        <v>44147</v>
      </c>
      <c r="B34" s="25" t="s">
        <v>76</v>
      </c>
      <c r="C34" s="35">
        <v>517.73</v>
      </c>
      <c r="D34" s="35">
        <v>0</v>
      </c>
      <c r="E34" s="12">
        <f t="shared" si="0"/>
        <v>211462.16999999998</v>
      </c>
    </row>
    <row r="35" spans="1:5" x14ac:dyDescent="0.3">
      <c r="A35" s="34">
        <v>44147</v>
      </c>
      <c r="B35" s="25" t="s">
        <v>75</v>
      </c>
      <c r="C35" s="35">
        <v>288.95999999999998</v>
      </c>
      <c r="D35" s="35">
        <v>0</v>
      </c>
      <c r="E35" s="12">
        <f t="shared" si="0"/>
        <v>211173.21</v>
      </c>
    </row>
    <row r="36" spans="1:5" x14ac:dyDescent="0.3">
      <c r="A36" s="34">
        <v>44147</v>
      </c>
      <c r="B36" s="25" t="s">
        <v>78</v>
      </c>
      <c r="C36" s="35">
        <v>312.67</v>
      </c>
      <c r="D36" s="35">
        <v>0</v>
      </c>
      <c r="E36" s="12">
        <f t="shared" si="0"/>
        <v>210860.53999999998</v>
      </c>
    </row>
    <row r="37" spans="1:5" x14ac:dyDescent="0.3">
      <c r="A37" s="34">
        <v>44147</v>
      </c>
      <c r="B37" s="25" t="s">
        <v>79</v>
      </c>
      <c r="C37" s="35">
        <v>201.98</v>
      </c>
      <c r="D37" s="35">
        <v>0</v>
      </c>
      <c r="E37" s="12">
        <f t="shared" si="0"/>
        <v>210658.55999999997</v>
      </c>
    </row>
    <row r="38" spans="1:5" x14ac:dyDescent="0.3">
      <c r="A38" s="34">
        <v>44147</v>
      </c>
      <c r="B38" s="25" t="s">
        <v>77</v>
      </c>
      <c r="C38" s="35">
        <v>1773.63</v>
      </c>
      <c r="D38" s="35">
        <v>0</v>
      </c>
      <c r="E38" s="12">
        <f t="shared" si="0"/>
        <v>208884.92999999996</v>
      </c>
    </row>
    <row r="39" spans="1:5" x14ac:dyDescent="0.3">
      <c r="A39" s="34">
        <v>44147</v>
      </c>
      <c r="B39" s="25" t="s">
        <v>73</v>
      </c>
      <c r="C39" s="35">
        <v>401.1</v>
      </c>
      <c r="D39" s="35">
        <v>0</v>
      </c>
      <c r="E39" s="12">
        <f t="shared" si="0"/>
        <v>208483.82999999996</v>
      </c>
    </row>
    <row r="40" spans="1:5" x14ac:dyDescent="0.3">
      <c r="A40" s="34">
        <v>44148</v>
      </c>
      <c r="B40" s="25" t="s">
        <v>80</v>
      </c>
      <c r="C40" s="35">
        <v>1044.3399999999999</v>
      </c>
      <c r="D40" s="35">
        <v>0</v>
      </c>
      <c r="E40" s="12">
        <f t="shared" si="0"/>
        <v>207439.48999999996</v>
      </c>
    </row>
    <row r="41" spans="1:5" x14ac:dyDescent="0.3">
      <c r="A41" s="34">
        <v>44148</v>
      </c>
      <c r="B41" s="25" t="s">
        <v>81</v>
      </c>
      <c r="C41" s="35">
        <v>324.45</v>
      </c>
      <c r="D41" s="35">
        <v>0</v>
      </c>
      <c r="E41" s="12">
        <f t="shared" si="0"/>
        <v>207115.03999999995</v>
      </c>
    </row>
    <row r="42" spans="1:5" x14ac:dyDescent="0.3">
      <c r="A42" s="34">
        <v>44148</v>
      </c>
      <c r="B42" s="25" t="s">
        <v>82</v>
      </c>
      <c r="C42" s="35">
        <v>628.77</v>
      </c>
      <c r="D42" s="35">
        <v>0</v>
      </c>
      <c r="E42" s="12">
        <f t="shared" si="0"/>
        <v>206486.26999999996</v>
      </c>
    </row>
    <row r="43" spans="1:5" x14ac:dyDescent="0.3">
      <c r="A43" s="34">
        <v>44148</v>
      </c>
      <c r="B43" s="25" t="s">
        <v>83</v>
      </c>
      <c r="C43" s="35">
        <v>153.63</v>
      </c>
      <c r="D43" s="35">
        <v>0</v>
      </c>
      <c r="E43" s="12">
        <f t="shared" si="0"/>
        <v>206332.63999999996</v>
      </c>
    </row>
    <row r="44" spans="1:5" x14ac:dyDescent="0.3">
      <c r="A44" s="34">
        <v>44148</v>
      </c>
      <c r="B44" s="25" t="s">
        <v>84</v>
      </c>
      <c r="C44" s="35">
        <v>119</v>
      </c>
      <c r="D44" s="35">
        <v>0</v>
      </c>
      <c r="E44" s="12">
        <f t="shared" si="0"/>
        <v>206213.63999999996</v>
      </c>
    </row>
    <row r="45" spans="1:5" x14ac:dyDescent="0.3">
      <c r="A45" s="34">
        <v>44148</v>
      </c>
      <c r="B45" s="25" t="s">
        <v>85</v>
      </c>
      <c r="C45" s="35">
        <v>49.9</v>
      </c>
      <c r="D45" s="35">
        <v>0</v>
      </c>
      <c r="E45" s="12">
        <f t="shared" si="0"/>
        <v>206163.73999999996</v>
      </c>
    </row>
    <row r="46" spans="1:5" x14ac:dyDescent="0.3">
      <c r="A46" s="34">
        <v>44148</v>
      </c>
      <c r="B46" s="25" t="s">
        <v>86</v>
      </c>
      <c r="C46" s="35">
        <v>475.6</v>
      </c>
      <c r="D46" s="35">
        <v>0</v>
      </c>
      <c r="E46" s="12">
        <f t="shared" si="0"/>
        <v>205688.13999999996</v>
      </c>
    </row>
    <row r="47" spans="1:5" x14ac:dyDescent="0.3">
      <c r="A47" s="19">
        <v>44151</v>
      </c>
      <c r="B47" s="52" t="s">
        <v>87</v>
      </c>
      <c r="C47" s="11">
        <v>0</v>
      </c>
      <c r="D47" s="11">
        <v>10</v>
      </c>
      <c r="E47" s="12">
        <f t="shared" si="0"/>
        <v>205698.13999999996</v>
      </c>
    </row>
    <row r="48" spans="1:5" x14ac:dyDescent="0.3">
      <c r="A48" s="34">
        <v>44151</v>
      </c>
      <c r="B48" s="25" t="s">
        <v>88</v>
      </c>
      <c r="C48" s="35">
        <v>3692.4</v>
      </c>
      <c r="D48" s="35">
        <v>0</v>
      </c>
      <c r="E48" s="12">
        <f t="shared" si="0"/>
        <v>202005.73999999996</v>
      </c>
    </row>
    <row r="49" spans="1:5" x14ac:dyDescent="0.3">
      <c r="A49" s="34">
        <v>44151</v>
      </c>
      <c r="B49" s="25" t="s">
        <v>89</v>
      </c>
      <c r="C49" s="35">
        <v>958.14</v>
      </c>
      <c r="D49" s="35">
        <v>0</v>
      </c>
      <c r="E49" s="12">
        <f t="shared" si="0"/>
        <v>201047.59999999995</v>
      </c>
    </row>
    <row r="50" spans="1:5" x14ac:dyDescent="0.3">
      <c r="A50" s="34">
        <v>44151</v>
      </c>
      <c r="B50" s="25" t="s">
        <v>90</v>
      </c>
      <c r="C50" s="35">
        <v>515.20000000000005</v>
      </c>
      <c r="D50" s="35">
        <v>0</v>
      </c>
      <c r="E50" s="12">
        <f t="shared" si="0"/>
        <v>200532.39999999994</v>
      </c>
    </row>
    <row r="51" spans="1:5" x14ac:dyDescent="0.3">
      <c r="A51" s="34">
        <v>44151</v>
      </c>
      <c r="B51" s="25" t="s">
        <v>91</v>
      </c>
      <c r="C51" s="35">
        <v>47</v>
      </c>
      <c r="D51" s="35">
        <v>0</v>
      </c>
      <c r="E51" s="12">
        <f t="shared" si="0"/>
        <v>200485.39999999994</v>
      </c>
    </row>
    <row r="52" spans="1:5" x14ac:dyDescent="0.3">
      <c r="A52" s="34">
        <v>44151</v>
      </c>
      <c r="B52" s="25" t="s">
        <v>92</v>
      </c>
      <c r="C52" s="35">
        <v>135</v>
      </c>
      <c r="D52" s="35">
        <v>0</v>
      </c>
      <c r="E52" s="12">
        <f t="shared" si="0"/>
        <v>200350.39999999994</v>
      </c>
    </row>
    <row r="53" spans="1:5" x14ac:dyDescent="0.3">
      <c r="A53" s="34">
        <v>44151</v>
      </c>
      <c r="B53" s="25" t="s">
        <v>93</v>
      </c>
      <c r="C53" s="35">
        <v>59.8</v>
      </c>
      <c r="D53" s="35">
        <v>0</v>
      </c>
      <c r="E53" s="12">
        <f t="shared" si="0"/>
        <v>200290.59999999995</v>
      </c>
    </row>
    <row r="54" spans="1:5" x14ac:dyDescent="0.3">
      <c r="A54" s="34">
        <v>44151</v>
      </c>
      <c r="B54" s="25" t="s">
        <v>94</v>
      </c>
      <c r="C54" s="35">
        <v>212.62</v>
      </c>
      <c r="D54" s="35">
        <v>0</v>
      </c>
      <c r="E54" s="12">
        <f t="shared" si="0"/>
        <v>200077.97999999995</v>
      </c>
    </row>
    <row r="55" spans="1:5" x14ac:dyDescent="0.3">
      <c r="A55" s="34">
        <v>44151</v>
      </c>
      <c r="B55" s="25" t="s">
        <v>95</v>
      </c>
      <c r="C55" s="35">
        <v>207.86</v>
      </c>
      <c r="D55" s="35">
        <v>0</v>
      </c>
      <c r="E55" s="12">
        <f t="shared" si="0"/>
        <v>199870.11999999997</v>
      </c>
    </row>
    <row r="56" spans="1:5" x14ac:dyDescent="0.3">
      <c r="A56" s="34">
        <v>44151</v>
      </c>
      <c r="B56" s="25" t="s">
        <v>96</v>
      </c>
      <c r="C56" s="35">
        <v>75</v>
      </c>
      <c r="D56" s="35">
        <v>0</v>
      </c>
      <c r="E56" s="12">
        <f t="shared" si="0"/>
        <v>199795.11999999997</v>
      </c>
    </row>
    <row r="57" spans="1:5" x14ac:dyDescent="0.3">
      <c r="A57" s="19">
        <v>44151</v>
      </c>
      <c r="B57" s="52" t="s">
        <v>97</v>
      </c>
      <c r="C57" s="11">
        <v>10</v>
      </c>
      <c r="D57" s="11">
        <v>0</v>
      </c>
      <c r="E57" s="12">
        <f t="shared" si="0"/>
        <v>199785.11999999997</v>
      </c>
    </row>
    <row r="58" spans="1:5" x14ac:dyDescent="0.3">
      <c r="A58" s="34">
        <v>44152</v>
      </c>
      <c r="B58" s="25" t="s">
        <v>98</v>
      </c>
      <c r="C58" s="35">
        <v>369.55</v>
      </c>
      <c r="D58" s="35">
        <v>0</v>
      </c>
      <c r="E58" s="12">
        <f t="shared" si="0"/>
        <v>199415.56999999998</v>
      </c>
    </row>
    <row r="59" spans="1:5" x14ac:dyDescent="0.3">
      <c r="A59" s="34">
        <v>44152</v>
      </c>
      <c r="B59" s="25" t="s">
        <v>99</v>
      </c>
      <c r="C59" s="35">
        <v>140.38999999999999</v>
      </c>
      <c r="D59" s="35">
        <v>0</v>
      </c>
      <c r="E59" s="12">
        <f t="shared" si="0"/>
        <v>199275.17999999996</v>
      </c>
    </row>
    <row r="60" spans="1:5" x14ac:dyDescent="0.3">
      <c r="A60" s="34">
        <v>44153</v>
      </c>
      <c r="B60" s="25" t="s">
        <v>100</v>
      </c>
      <c r="C60" s="35">
        <v>320</v>
      </c>
      <c r="D60" s="35">
        <v>0</v>
      </c>
      <c r="E60" s="12">
        <f t="shared" si="0"/>
        <v>198955.17999999996</v>
      </c>
    </row>
    <row r="61" spans="1:5" x14ac:dyDescent="0.3">
      <c r="A61" s="34">
        <v>44154</v>
      </c>
      <c r="B61" s="25" t="s">
        <v>101</v>
      </c>
      <c r="C61" s="35">
        <v>196.76</v>
      </c>
      <c r="D61" s="35">
        <v>0</v>
      </c>
      <c r="E61" s="12">
        <f t="shared" si="0"/>
        <v>198758.41999999995</v>
      </c>
    </row>
    <row r="62" spans="1:5" x14ac:dyDescent="0.3">
      <c r="A62" s="34">
        <v>44154</v>
      </c>
      <c r="B62" s="25" t="s">
        <v>102</v>
      </c>
      <c r="C62" s="35">
        <v>139.22999999999999</v>
      </c>
      <c r="D62" s="35">
        <v>0</v>
      </c>
      <c r="E62" s="12">
        <f t="shared" si="0"/>
        <v>198619.18999999994</v>
      </c>
    </row>
    <row r="63" spans="1:5" x14ac:dyDescent="0.3">
      <c r="A63" s="34">
        <v>44154</v>
      </c>
      <c r="B63" s="25" t="s">
        <v>103</v>
      </c>
      <c r="C63" s="35">
        <v>553.6</v>
      </c>
      <c r="D63" s="35">
        <v>0</v>
      </c>
      <c r="E63" s="12">
        <f t="shared" si="0"/>
        <v>198065.58999999994</v>
      </c>
    </row>
    <row r="64" spans="1:5" x14ac:dyDescent="0.3">
      <c r="A64" s="34">
        <v>44154</v>
      </c>
      <c r="B64" s="25" t="s">
        <v>104</v>
      </c>
      <c r="C64" s="35">
        <v>785</v>
      </c>
      <c r="D64" s="35">
        <v>0</v>
      </c>
      <c r="E64" s="12">
        <f t="shared" si="0"/>
        <v>197280.58999999994</v>
      </c>
    </row>
    <row r="65" spans="1:5" x14ac:dyDescent="0.3">
      <c r="A65" s="34">
        <v>44154</v>
      </c>
      <c r="B65" s="25" t="s">
        <v>105</v>
      </c>
      <c r="C65" s="35">
        <v>5520.79</v>
      </c>
      <c r="D65" s="35">
        <v>0</v>
      </c>
      <c r="E65" s="12">
        <f t="shared" si="0"/>
        <v>191759.79999999993</v>
      </c>
    </row>
    <row r="66" spans="1:5" x14ac:dyDescent="0.3">
      <c r="A66" s="19">
        <v>44158</v>
      </c>
      <c r="B66" s="52" t="s">
        <v>87</v>
      </c>
      <c r="C66" s="11">
        <v>0</v>
      </c>
      <c r="D66" s="11">
        <v>10</v>
      </c>
      <c r="E66" s="12">
        <f t="shared" si="0"/>
        <v>191769.79999999993</v>
      </c>
    </row>
    <row r="67" spans="1:5" x14ac:dyDescent="0.3">
      <c r="A67" s="34">
        <v>44158</v>
      </c>
      <c r="B67" s="25" t="s">
        <v>106</v>
      </c>
      <c r="C67" s="35">
        <v>1103</v>
      </c>
      <c r="D67" s="35">
        <v>0</v>
      </c>
      <c r="E67" s="12">
        <f t="shared" si="0"/>
        <v>190666.79999999993</v>
      </c>
    </row>
    <row r="68" spans="1:5" x14ac:dyDescent="0.3">
      <c r="A68" s="34">
        <v>44158</v>
      </c>
      <c r="B68" s="25" t="s">
        <v>107</v>
      </c>
      <c r="C68" s="35">
        <v>9745.64</v>
      </c>
      <c r="D68" s="35">
        <v>0</v>
      </c>
      <c r="E68" s="12">
        <f t="shared" si="0"/>
        <v>180921.15999999992</v>
      </c>
    </row>
    <row r="69" spans="1:5" x14ac:dyDescent="0.3">
      <c r="A69" s="19">
        <v>44158</v>
      </c>
      <c r="B69" s="52" t="s">
        <v>97</v>
      </c>
      <c r="C69" s="11">
        <v>10</v>
      </c>
      <c r="D69" s="11">
        <v>0</v>
      </c>
      <c r="E69" s="12">
        <f t="shared" si="0"/>
        <v>180911.15999999992</v>
      </c>
    </row>
    <row r="70" spans="1:5" x14ac:dyDescent="0.3">
      <c r="A70" s="34">
        <v>44159</v>
      </c>
      <c r="B70" s="25" t="s">
        <v>276</v>
      </c>
      <c r="C70" s="35">
        <v>5684.84</v>
      </c>
      <c r="D70" s="35">
        <v>0</v>
      </c>
      <c r="E70" s="12">
        <f t="shared" si="0"/>
        <v>175226.31999999992</v>
      </c>
    </row>
    <row r="71" spans="1:5" x14ac:dyDescent="0.3">
      <c r="A71" s="34">
        <v>44159</v>
      </c>
      <c r="B71" s="25" t="s">
        <v>108</v>
      </c>
      <c r="C71" s="35">
        <v>732.64</v>
      </c>
      <c r="D71" s="35">
        <v>0</v>
      </c>
      <c r="E71" s="12">
        <f t="shared" si="0"/>
        <v>174493.67999999991</v>
      </c>
    </row>
    <row r="72" spans="1:5" x14ac:dyDescent="0.3">
      <c r="A72" s="34">
        <v>44159</v>
      </c>
      <c r="B72" s="25" t="s">
        <v>109</v>
      </c>
      <c r="C72" s="35">
        <v>136.47999999999999</v>
      </c>
      <c r="D72" s="35">
        <v>0</v>
      </c>
      <c r="E72" s="12">
        <f t="shared" si="0"/>
        <v>174357.1999999999</v>
      </c>
    </row>
    <row r="73" spans="1:5" x14ac:dyDescent="0.3">
      <c r="A73" s="34">
        <v>44159</v>
      </c>
      <c r="B73" s="25" t="s">
        <v>110</v>
      </c>
      <c r="C73" s="35">
        <v>1450</v>
      </c>
      <c r="D73" s="35">
        <v>0</v>
      </c>
      <c r="E73" s="12">
        <f t="shared" si="0"/>
        <v>172907.1999999999</v>
      </c>
    </row>
    <row r="74" spans="1:5" x14ac:dyDescent="0.3">
      <c r="A74" s="34">
        <v>44159</v>
      </c>
      <c r="B74" s="25" t="s">
        <v>111</v>
      </c>
      <c r="C74" s="35">
        <v>131.52000000000001</v>
      </c>
      <c r="D74" s="35">
        <v>0</v>
      </c>
      <c r="E74" s="12">
        <f t="shared" si="0"/>
        <v>172775.67999999991</v>
      </c>
    </row>
    <row r="75" spans="1:5" x14ac:dyDescent="0.3">
      <c r="A75" s="19">
        <v>44160</v>
      </c>
      <c r="B75" s="52" t="s">
        <v>87</v>
      </c>
      <c r="C75" s="11">
        <v>0</v>
      </c>
      <c r="D75" s="11">
        <v>10</v>
      </c>
      <c r="E75" s="12">
        <f t="shared" si="0"/>
        <v>172785.67999999991</v>
      </c>
    </row>
    <row r="76" spans="1:5" x14ac:dyDescent="0.3">
      <c r="A76" s="34">
        <v>44160</v>
      </c>
      <c r="B76" s="25" t="s">
        <v>112</v>
      </c>
      <c r="C76" s="35">
        <v>47.98</v>
      </c>
      <c r="D76" s="35">
        <v>0</v>
      </c>
      <c r="E76" s="12">
        <f t="shared" si="0"/>
        <v>172737.6999999999</v>
      </c>
    </row>
    <row r="77" spans="1:5" x14ac:dyDescent="0.3">
      <c r="A77" s="34">
        <v>44160</v>
      </c>
      <c r="B77" s="25" t="s">
        <v>114</v>
      </c>
      <c r="C77" s="35">
        <v>228.55</v>
      </c>
      <c r="D77" s="35">
        <v>0</v>
      </c>
      <c r="E77" s="12">
        <f t="shared" si="0"/>
        <v>172509.14999999991</v>
      </c>
    </row>
    <row r="78" spans="1:5" x14ac:dyDescent="0.3">
      <c r="A78" s="34">
        <v>44160</v>
      </c>
      <c r="B78" s="25" t="s">
        <v>113</v>
      </c>
      <c r="C78" s="35">
        <v>145</v>
      </c>
      <c r="D78" s="35">
        <v>0</v>
      </c>
      <c r="E78" s="12">
        <f t="shared" si="0"/>
        <v>172364.14999999991</v>
      </c>
    </row>
    <row r="79" spans="1:5" x14ac:dyDescent="0.3">
      <c r="A79" s="34">
        <v>44160</v>
      </c>
      <c r="B79" s="25" t="s">
        <v>115</v>
      </c>
      <c r="C79" s="35">
        <v>420.8</v>
      </c>
      <c r="D79" s="35">
        <v>0</v>
      </c>
      <c r="E79" s="12">
        <f t="shared" ref="E79:E90" si="1">E78+D79-C79</f>
        <v>171943.34999999992</v>
      </c>
    </row>
    <row r="80" spans="1:5" x14ac:dyDescent="0.3">
      <c r="A80" s="34">
        <v>44160</v>
      </c>
      <c r="B80" s="25" t="s">
        <v>116</v>
      </c>
      <c r="C80" s="35">
        <v>320.60000000000002</v>
      </c>
      <c r="D80" s="35">
        <v>0</v>
      </c>
      <c r="E80" s="12">
        <f t="shared" si="1"/>
        <v>171622.74999999991</v>
      </c>
    </row>
    <row r="81" spans="1:5" x14ac:dyDescent="0.3">
      <c r="A81" s="34">
        <v>44160</v>
      </c>
      <c r="B81" s="25" t="s">
        <v>117</v>
      </c>
      <c r="C81" s="35">
        <v>10127.030000000001</v>
      </c>
      <c r="D81" s="35">
        <v>0</v>
      </c>
      <c r="E81" s="12">
        <f t="shared" si="1"/>
        <v>161495.71999999991</v>
      </c>
    </row>
    <row r="82" spans="1:5" x14ac:dyDescent="0.3">
      <c r="A82" s="19">
        <v>44160</v>
      </c>
      <c r="B82" s="17" t="s">
        <v>118</v>
      </c>
      <c r="C82" s="11">
        <v>92679.039999999994</v>
      </c>
      <c r="D82" s="11">
        <v>0</v>
      </c>
      <c r="E82" s="12">
        <f t="shared" si="1"/>
        <v>68816.67999999992</v>
      </c>
    </row>
    <row r="83" spans="1:5" x14ac:dyDescent="0.3">
      <c r="A83" s="34">
        <v>44160</v>
      </c>
      <c r="B83" s="25" t="s">
        <v>119</v>
      </c>
      <c r="C83" s="35">
        <v>78.19</v>
      </c>
      <c r="D83" s="35">
        <v>0</v>
      </c>
      <c r="E83" s="12">
        <f t="shared" si="1"/>
        <v>68738.489999999918</v>
      </c>
    </row>
    <row r="84" spans="1:5" x14ac:dyDescent="0.3">
      <c r="A84" s="19">
        <v>44160</v>
      </c>
      <c r="B84" s="52" t="s">
        <v>97</v>
      </c>
      <c r="C84" s="11">
        <v>10</v>
      </c>
      <c r="D84" s="11">
        <v>0</v>
      </c>
      <c r="E84" s="12">
        <f t="shared" si="1"/>
        <v>68728.489999999918</v>
      </c>
    </row>
    <row r="85" spans="1:5" x14ac:dyDescent="0.3">
      <c r="A85" s="34">
        <v>44161</v>
      </c>
      <c r="B85" s="25" t="s">
        <v>120</v>
      </c>
      <c r="C85" s="35">
        <v>0</v>
      </c>
      <c r="D85" s="35">
        <v>30</v>
      </c>
      <c r="E85" s="12">
        <f t="shared" si="1"/>
        <v>68758.489999999918</v>
      </c>
    </row>
    <row r="86" spans="1:5" x14ac:dyDescent="0.3">
      <c r="A86" s="34">
        <v>44161</v>
      </c>
      <c r="B86" s="25" t="s">
        <v>121</v>
      </c>
      <c r="C86" s="35">
        <v>34.49</v>
      </c>
      <c r="D86" s="35">
        <v>0</v>
      </c>
      <c r="E86" s="12">
        <f t="shared" si="1"/>
        <v>68723.999999999913</v>
      </c>
    </row>
    <row r="87" spans="1:5" x14ac:dyDescent="0.3">
      <c r="A87" s="34">
        <v>44161</v>
      </c>
      <c r="B87" s="25" t="s">
        <v>122</v>
      </c>
      <c r="C87" s="35">
        <v>28.9</v>
      </c>
      <c r="D87" s="35">
        <v>0</v>
      </c>
      <c r="E87" s="12">
        <f t="shared" si="1"/>
        <v>68695.099999999919</v>
      </c>
    </row>
    <row r="88" spans="1:5" x14ac:dyDescent="0.3">
      <c r="A88" s="34">
        <v>44161</v>
      </c>
      <c r="B88" s="25" t="s">
        <v>123</v>
      </c>
      <c r="C88" s="35">
        <v>220</v>
      </c>
      <c r="D88" s="35">
        <v>0</v>
      </c>
      <c r="E88" s="12">
        <f t="shared" si="1"/>
        <v>68475.099999999919</v>
      </c>
    </row>
    <row r="89" spans="1:5" x14ac:dyDescent="0.3">
      <c r="A89" s="34">
        <v>44165</v>
      </c>
      <c r="B89" s="25" t="s">
        <v>124</v>
      </c>
      <c r="C89" s="35">
        <v>0</v>
      </c>
      <c r="D89" s="35">
        <v>120.51</v>
      </c>
      <c r="E89" s="12">
        <f t="shared" si="1"/>
        <v>68595.609999999913</v>
      </c>
    </row>
    <row r="90" spans="1:5" x14ac:dyDescent="0.3">
      <c r="A90" s="34"/>
      <c r="B90" s="25" t="s">
        <v>125</v>
      </c>
      <c r="C90" s="35"/>
      <c r="D90" s="35"/>
      <c r="E90" s="12">
        <f t="shared" si="1"/>
        <v>68595.609999999913</v>
      </c>
    </row>
    <row r="91" spans="1:5" ht="15" thickBot="1" x14ac:dyDescent="0.35">
      <c r="A91" s="26"/>
      <c r="B91" s="23"/>
      <c r="C91" s="21"/>
      <c r="D91" s="21"/>
      <c r="E91" s="29"/>
    </row>
    <row r="92" spans="1:5" ht="15" thickBot="1" x14ac:dyDescent="0.35">
      <c r="A92" s="26"/>
      <c r="B92" s="36" t="s">
        <v>126</v>
      </c>
      <c r="C92" s="37">
        <v>44136</v>
      </c>
      <c r="D92" s="21"/>
      <c r="E92" s="29"/>
    </row>
    <row r="93" spans="1:5" x14ac:dyDescent="0.3">
      <c r="A93" s="26"/>
      <c r="B93" s="38" t="s">
        <v>21</v>
      </c>
      <c r="C93" s="39">
        <v>2348.41</v>
      </c>
      <c r="D93" s="21"/>
      <c r="E93" s="29"/>
    </row>
    <row r="94" spans="1:5" x14ac:dyDescent="0.3">
      <c r="A94" s="26"/>
      <c r="B94" s="17" t="s">
        <v>1</v>
      </c>
      <c r="C94" s="11">
        <v>5116.2299999999996</v>
      </c>
      <c r="D94" s="21"/>
      <c r="E94" s="29"/>
    </row>
    <row r="95" spans="1:5" x14ac:dyDescent="0.3">
      <c r="A95" s="26"/>
      <c r="B95" s="17" t="s">
        <v>127</v>
      </c>
      <c r="C95" s="11">
        <v>1960.92</v>
      </c>
      <c r="D95" s="21"/>
      <c r="E95" s="29"/>
    </row>
    <row r="96" spans="1:5" x14ac:dyDescent="0.3">
      <c r="A96" s="26"/>
      <c r="B96" s="17" t="s">
        <v>2</v>
      </c>
      <c r="C96" s="11">
        <v>2221.35</v>
      </c>
      <c r="D96" s="21"/>
      <c r="E96" s="29"/>
    </row>
    <row r="97" spans="1:5" x14ac:dyDescent="0.3">
      <c r="A97" s="26"/>
      <c r="B97" s="17" t="s">
        <v>12</v>
      </c>
      <c r="C97" s="11">
        <v>3093.32</v>
      </c>
      <c r="D97" s="21"/>
      <c r="E97" s="29"/>
    </row>
    <row r="98" spans="1:5" x14ac:dyDescent="0.3">
      <c r="A98" s="26"/>
      <c r="B98" s="17" t="s">
        <v>8</v>
      </c>
      <c r="C98" s="11">
        <v>1343.36</v>
      </c>
      <c r="D98" s="21"/>
      <c r="E98" s="29"/>
    </row>
    <row r="99" spans="1:5" x14ac:dyDescent="0.3">
      <c r="A99" s="26"/>
      <c r="B99" s="17" t="s">
        <v>22</v>
      </c>
      <c r="C99" s="11">
        <v>3050.58</v>
      </c>
      <c r="D99" s="21"/>
      <c r="E99" s="29"/>
    </row>
    <row r="100" spans="1:5" x14ac:dyDescent="0.3">
      <c r="A100" s="26"/>
      <c r="B100" s="17" t="s">
        <v>23</v>
      </c>
      <c r="C100" s="11">
        <v>2689.97</v>
      </c>
      <c r="D100" s="21"/>
      <c r="E100" s="29"/>
    </row>
    <row r="101" spans="1:5" x14ac:dyDescent="0.3">
      <c r="A101" s="26"/>
      <c r="B101" s="17" t="s">
        <v>3</v>
      </c>
      <c r="C101" s="11">
        <v>2052.1999999999998</v>
      </c>
      <c r="D101" s="21"/>
      <c r="E101" s="29"/>
    </row>
    <row r="102" spans="1:5" x14ac:dyDescent="0.3">
      <c r="A102" s="26"/>
      <c r="B102" s="17" t="s">
        <v>13</v>
      </c>
      <c r="C102" s="11">
        <v>1839.41</v>
      </c>
      <c r="D102" s="21"/>
      <c r="E102" s="29"/>
    </row>
    <row r="103" spans="1:5" x14ac:dyDescent="0.3">
      <c r="A103" s="26"/>
      <c r="B103" s="17" t="s">
        <v>128</v>
      </c>
      <c r="C103" s="11">
        <v>2745.13</v>
      </c>
      <c r="D103" s="21"/>
      <c r="E103" s="29"/>
    </row>
    <row r="104" spans="1:5" x14ac:dyDescent="0.3">
      <c r="A104" s="26"/>
      <c r="B104" s="17" t="s">
        <v>20</v>
      </c>
      <c r="C104" s="11">
        <v>3626.46</v>
      </c>
      <c r="D104" s="21"/>
      <c r="E104" s="29"/>
    </row>
    <row r="105" spans="1:5" x14ac:dyDescent="0.3">
      <c r="A105" s="26"/>
      <c r="B105" s="17" t="s">
        <v>129</v>
      </c>
      <c r="C105" s="11">
        <v>3989.67</v>
      </c>
      <c r="D105" s="21"/>
      <c r="E105" s="29"/>
    </row>
    <row r="106" spans="1:5" x14ac:dyDescent="0.3">
      <c r="A106" s="26"/>
      <c r="B106" s="17" t="s">
        <v>130</v>
      </c>
      <c r="C106" s="11">
        <v>1992</v>
      </c>
      <c r="D106" s="21"/>
      <c r="E106" s="29"/>
    </row>
    <row r="107" spans="1:5" x14ac:dyDescent="0.3">
      <c r="A107" s="26"/>
      <c r="B107" s="17" t="s">
        <v>131</v>
      </c>
      <c r="C107" s="11">
        <v>2146.9899999999998</v>
      </c>
      <c r="D107" s="21"/>
      <c r="E107" s="29"/>
    </row>
    <row r="108" spans="1:5" x14ac:dyDescent="0.3">
      <c r="A108" s="26"/>
      <c r="B108" s="17" t="s">
        <v>132</v>
      </c>
      <c r="C108" s="11">
        <v>6337.8</v>
      </c>
      <c r="D108" s="21"/>
      <c r="E108" s="29"/>
    </row>
    <row r="109" spans="1:5" x14ac:dyDescent="0.3">
      <c r="A109" s="26"/>
      <c r="B109" s="17" t="s">
        <v>6</v>
      </c>
      <c r="C109" s="11">
        <v>2092.4499999999998</v>
      </c>
      <c r="D109" s="21"/>
      <c r="E109" s="29"/>
    </row>
    <row r="110" spans="1:5" x14ac:dyDescent="0.3">
      <c r="A110" s="26"/>
      <c r="B110" s="17" t="s">
        <v>0</v>
      </c>
      <c r="C110" s="11">
        <v>2102.46</v>
      </c>
      <c r="D110" s="21"/>
      <c r="E110" s="29"/>
    </row>
    <row r="111" spans="1:5" x14ac:dyDescent="0.3">
      <c r="A111" s="26"/>
      <c r="B111" s="17" t="s">
        <v>7</v>
      </c>
      <c r="C111" s="11">
        <v>1992.55</v>
      </c>
      <c r="D111" s="21"/>
      <c r="E111" s="29"/>
    </row>
    <row r="112" spans="1:5" x14ac:dyDescent="0.3">
      <c r="A112" s="26"/>
      <c r="B112" s="17" t="s">
        <v>14</v>
      </c>
      <c r="C112" s="11">
        <v>1861.68</v>
      </c>
      <c r="D112" s="21"/>
      <c r="E112" s="29"/>
    </row>
    <row r="113" spans="1:5" x14ac:dyDescent="0.3">
      <c r="A113" s="26"/>
      <c r="B113" s="17" t="s">
        <v>18</v>
      </c>
      <c r="C113" s="11">
        <v>2506.42</v>
      </c>
      <c r="D113" s="21"/>
      <c r="E113" s="29"/>
    </row>
    <row r="114" spans="1:5" x14ac:dyDescent="0.3">
      <c r="A114" s="26"/>
      <c r="B114" s="17" t="s">
        <v>15</v>
      </c>
      <c r="C114" s="11">
        <v>5418.01</v>
      </c>
      <c r="D114" s="21"/>
      <c r="E114" s="29"/>
    </row>
    <row r="115" spans="1:5" x14ac:dyDescent="0.3">
      <c r="A115" s="26"/>
      <c r="B115" s="17" t="s">
        <v>24</v>
      </c>
      <c r="C115" s="11">
        <v>2173.7800000000002</v>
      </c>
      <c r="D115" s="21"/>
      <c r="E115" s="29"/>
    </row>
    <row r="116" spans="1:5" x14ac:dyDescent="0.3">
      <c r="A116" s="26"/>
      <c r="B116" s="17" t="s">
        <v>4</v>
      </c>
      <c r="C116" s="11">
        <v>2467.7399999999998</v>
      </c>
      <c r="D116" s="21"/>
      <c r="E116" s="29"/>
    </row>
    <row r="117" spans="1:5" x14ac:dyDescent="0.3">
      <c r="A117" s="26"/>
      <c r="B117" s="17" t="s">
        <v>5</v>
      </c>
      <c r="C117" s="11">
        <v>2129.8200000000002</v>
      </c>
      <c r="D117" s="21"/>
      <c r="E117" s="29"/>
    </row>
    <row r="118" spans="1:5" x14ac:dyDescent="0.3">
      <c r="A118" s="26"/>
      <c r="B118" s="17" t="s">
        <v>25</v>
      </c>
      <c r="C118" s="11">
        <v>4151.78</v>
      </c>
      <c r="D118" s="21"/>
      <c r="E118" s="29"/>
    </row>
    <row r="119" spans="1:5" x14ac:dyDescent="0.3">
      <c r="A119" s="26"/>
      <c r="B119" s="17" t="s">
        <v>9</v>
      </c>
      <c r="C119" s="11">
        <v>1706.48</v>
      </c>
      <c r="D119" s="21"/>
      <c r="E119" s="29"/>
    </row>
    <row r="120" spans="1:5" x14ac:dyDescent="0.3">
      <c r="A120" s="26"/>
      <c r="B120" s="17" t="s">
        <v>30</v>
      </c>
      <c r="C120" s="11">
        <v>610.75</v>
      </c>
      <c r="D120" s="21"/>
      <c r="E120" s="29"/>
    </row>
    <row r="121" spans="1:5" x14ac:dyDescent="0.3">
      <c r="A121" s="26"/>
      <c r="B121" s="17" t="s">
        <v>26</v>
      </c>
      <c r="C121" s="11">
        <v>2441.6799999999998</v>
      </c>
      <c r="D121" s="21"/>
      <c r="E121" s="29"/>
    </row>
    <row r="122" spans="1:5" x14ac:dyDescent="0.3">
      <c r="A122" s="26"/>
      <c r="B122" s="40" t="s">
        <v>10</v>
      </c>
      <c r="C122" s="41">
        <v>1310.5999999999999</v>
      </c>
      <c r="D122" s="21"/>
      <c r="E122" s="29"/>
    </row>
    <row r="123" spans="1:5" x14ac:dyDescent="0.3">
      <c r="A123" s="26"/>
      <c r="B123" s="40" t="s">
        <v>19</v>
      </c>
      <c r="C123" s="41">
        <v>1622.75</v>
      </c>
      <c r="D123" s="21"/>
      <c r="E123" s="29"/>
    </row>
    <row r="124" spans="1:5" x14ac:dyDescent="0.3">
      <c r="A124" s="26"/>
      <c r="B124" s="40" t="s">
        <v>11</v>
      </c>
      <c r="C124" s="41">
        <v>2038.14</v>
      </c>
      <c r="D124" s="21"/>
      <c r="E124" s="29"/>
    </row>
    <row r="125" spans="1:5" x14ac:dyDescent="0.3">
      <c r="A125" s="26"/>
      <c r="B125" s="40" t="s">
        <v>16</v>
      </c>
      <c r="C125" s="41">
        <v>3210.1</v>
      </c>
      <c r="D125" s="21"/>
      <c r="E125" s="29"/>
    </row>
    <row r="126" spans="1:5" x14ac:dyDescent="0.3">
      <c r="A126" s="26"/>
      <c r="B126" s="40" t="s">
        <v>17</v>
      </c>
      <c r="C126" s="41">
        <v>1885.78</v>
      </c>
      <c r="D126" s="21"/>
      <c r="E126" s="29"/>
    </row>
    <row r="127" spans="1:5" x14ac:dyDescent="0.3">
      <c r="A127" s="26"/>
      <c r="B127" s="40" t="s">
        <v>27</v>
      </c>
      <c r="C127" s="41">
        <v>2000.99</v>
      </c>
      <c r="D127" s="21"/>
      <c r="E127" s="29"/>
    </row>
    <row r="128" spans="1:5" ht="15" thickBot="1" x14ac:dyDescent="0.35">
      <c r="A128" s="26"/>
      <c r="B128" s="40" t="s">
        <v>133</v>
      </c>
      <c r="C128" s="41">
        <v>2401.2800000000002</v>
      </c>
      <c r="D128" s="21"/>
      <c r="E128" s="29"/>
    </row>
    <row r="129" spans="1:5" ht="15" thickBot="1" x14ac:dyDescent="0.35">
      <c r="A129" s="26"/>
      <c r="B129" s="42" t="s">
        <v>134</v>
      </c>
      <c r="C129" s="43">
        <f>SUM(C93:C128)</f>
        <v>92679.040000000008</v>
      </c>
      <c r="D129" s="21"/>
      <c r="E129" s="29"/>
    </row>
    <row r="130" spans="1:5" x14ac:dyDescent="0.3">
      <c r="A130" s="26"/>
      <c r="B130" s="23"/>
      <c r="C130" s="21"/>
      <c r="D130" s="21"/>
      <c r="E130" s="29"/>
    </row>
    <row r="131" spans="1:5" s="46" customFormat="1" x14ac:dyDescent="0.3">
      <c r="A131" s="44" t="s">
        <v>141</v>
      </c>
      <c r="B131" s="45"/>
      <c r="C131" s="45"/>
      <c r="D131" s="30"/>
      <c r="E131" s="29"/>
    </row>
    <row r="132" spans="1:5" s="46" customFormat="1" x14ac:dyDescent="0.3">
      <c r="A132" s="44"/>
      <c r="B132" s="45"/>
      <c r="C132" s="45"/>
      <c r="D132" s="30"/>
      <c r="E132" s="29"/>
    </row>
    <row r="133" spans="1:5" s="46" customFormat="1" x14ac:dyDescent="0.3">
      <c r="A133" s="44"/>
      <c r="B133" s="45"/>
      <c r="C133" s="45"/>
      <c r="D133" s="30"/>
      <c r="E133" s="29"/>
    </row>
    <row r="134" spans="1:5" s="46" customFormat="1" x14ac:dyDescent="0.3">
      <c r="A134" s="44"/>
      <c r="B134" s="45"/>
      <c r="C134" s="45"/>
      <c r="D134" s="30"/>
      <c r="E134" s="29"/>
    </row>
    <row r="135" spans="1:5" s="46" customFormat="1" x14ac:dyDescent="0.3">
      <c r="A135" s="44"/>
      <c r="B135" s="47" t="s">
        <v>135</v>
      </c>
      <c r="C135" s="48" t="s">
        <v>136</v>
      </c>
      <c r="D135" s="30"/>
      <c r="E135" s="29"/>
    </row>
    <row r="136" spans="1:5" s="46" customFormat="1" x14ac:dyDescent="0.3">
      <c r="A136" s="44"/>
      <c r="B136" s="49" t="s">
        <v>137</v>
      </c>
      <c r="C136" s="50" t="s">
        <v>138</v>
      </c>
      <c r="D136" s="30"/>
      <c r="E136" s="29"/>
    </row>
    <row r="137" spans="1:5" s="46" customFormat="1" x14ac:dyDescent="0.3">
      <c r="A137" s="51"/>
      <c r="B137" s="49" t="s">
        <v>139</v>
      </c>
      <c r="C137" s="50" t="s">
        <v>140</v>
      </c>
      <c r="D137" s="30"/>
      <c r="E137" s="29"/>
    </row>
    <row r="138" spans="1:5" x14ac:dyDescent="0.3">
      <c r="A138" s="28"/>
      <c r="B138" s="33"/>
      <c r="C138" s="21"/>
      <c r="D138" s="21"/>
      <c r="E138" s="29"/>
    </row>
    <row r="139" spans="1:5" x14ac:dyDescent="0.3">
      <c r="A139" s="28"/>
      <c r="B139" s="33"/>
      <c r="C139" s="21"/>
      <c r="D139" s="21"/>
      <c r="E139" s="29"/>
    </row>
    <row r="140" spans="1:5" x14ac:dyDescent="0.3">
      <c r="A140" s="28"/>
      <c r="B140" s="33"/>
      <c r="C140" s="21"/>
      <c r="D140" s="21"/>
      <c r="E140" s="29"/>
    </row>
    <row r="141" spans="1:5" x14ac:dyDescent="0.3">
      <c r="A141" s="26"/>
      <c r="B141" s="23"/>
      <c r="C141" s="21"/>
      <c r="D141" s="21"/>
      <c r="E141" s="29"/>
    </row>
    <row r="142" spans="1:5" x14ac:dyDescent="0.3">
      <c r="A142" s="31"/>
    </row>
    <row r="143" spans="1:5" x14ac:dyDescent="0.3">
      <c r="A143" s="31"/>
    </row>
    <row r="144" spans="1:5" x14ac:dyDescent="0.3">
      <c r="A144" s="31"/>
    </row>
    <row r="145" spans="1:1" x14ac:dyDescent="0.3">
      <c r="A145" s="31"/>
    </row>
    <row r="146" spans="1:1" x14ac:dyDescent="0.3">
      <c r="A146" s="31"/>
    </row>
    <row r="147" spans="1:1" x14ac:dyDescent="0.3">
      <c r="A147" s="31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tabSelected="1" workbookViewId="0">
      <selection activeCell="C62" sqref="C62"/>
    </sheetView>
  </sheetViews>
  <sheetFormatPr defaultRowHeight="14.4" x14ac:dyDescent="0.3"/>
  <cols>
    <col min="1" max="1" width="10.6640625" style="30" bestFit="1" customWidth="1"/>
    <col min="2" max="2" width="11" style="16" customWidth="1"/>
    <col min="3" max="3" width="48.77734375" style="30" customWidth="1"/>
    <col min="4" max="4" width="38.44140625" style="30" customWidth="1"/>
    <col min="5" max="5" width="11.33203125" style="32" customWidth="1"/>
    <col min="6" max="6" width="11" style="32" customWidth="1"/>
    <col min="7" max="16384" width="8.88671875" style="30"/>
  </cols>
  <sheetData>
    <row r="1" spans="1:6" x14ac:dyDescent="0.3">
      <c r="B1" s="64"/>
      <c r="C1" s="160" t="s">
        <v>251</v>
      </c>
      <c r="D1" s="160"/>
    </row>
    <row r="2" spans="1:6" x14ac:dyDescent="0.3">
      <c r="B2" s="64"/>
      <c r="C2" s="161" t="s">
        <v>259</v>
      </c>
      <c r="D2" s="161"/>
    </row>
    <row r="3" spans="1:6" x14ac:dyDescent="0.3">
      <c r="B3" s="64"/>
      <c r="C3" s="162" t="s">
        <v>252</v>
      </c>
      <c r="D3" s="162"/>
    </row>
    <row r="4" spans="1:6" ht="26.4" x14ac:dyDescent="0.3">
      <c r="A4" s="65" t="s">
        <v>253</v>
      </c>
      <c r="B4" s="66" t="s">
        <v>254</v>
      </c>
      <c r="C4" s="67" t="s">
        <v>255</v>
      </c>
      <c r="D4" s="68" t="s">
        <v>256</v>
      </c>
      <c r="E4" s="69" t="s">
        <v>257</v>
      </c>
      <c r="F4" s="69" t="s">
        <v>258</v>
      </c>
    </row>
    <row r="5" spans="1:6" x14ac:dyDescent="0.3">
      <c r="A5" s="34">
        <v>44138</v>
      </c>
      <c r="B5" s="70">
        <v>3613</v>
      </c>
      <c r="C5" s="25" t="s">
        <v>32</v>
      </c>
      <c r="D5" s="25" t="s">
        <v>270</v>
      </c>
      <c r="E5" s="35">
        <v>30</v>
      </c>
      <c r="F5" s="35">
        <v>30</v>
      </c>
    </row>
    <row r="6" spans="1:6" x14ac:dyDescent="0.3">
      <c r="A6" s="34">
        <v>44138</v>
      </c>
      <c r="B6" s="70">
        <v>8348</v>
      </c>
      <c r="C6" s="25" t="s">
        <v>243</v>
      </c>
      <c r="D6" s="25" t="s">
        <v>270</v>
      </c>
      <c r="E6" s="35">
        <v>47</v>
      </c>
      <c r="F6" s="35">
        <v>47</v>
      </c>
    </row>
    <row r="7" spans="1:6" x14ac:dyDescent="0.3">
      <c r="A7" s="34">
        <v>44138</v>
      </c>
      <c r="B7" s="70">
        <v>9095</v>
      </c>
      <c r="C7" s="25" t="s">
        <v>223</v>
      </c>
      <c r="D7" s="25" t="s">
        <v>274</v>
      </c>
      <c r="E7" s="35">
        <v>320</v>
      </c>
      <c r="F7" s="35">
        <v>320</v>
      </c>
    </row>
    <row r="8" spans="1:6" x14ac:dyDescent="0.3">
      <c r="A8" s="34">
        <v>44138</v>
      </c>
      <c r="B8" s="70">
        <v>12197</v>
      </c>
      <c r="C8" s="25" t="s">
        <v>28</v>
      </c>
      <c r="D8" s="40" t="s">
        <v>271</v>
      </c>
      <c r="E8" s="35">
        <v>135</v>
      </c>
      <c r="F8" s="35">
        <v>135</v>
      </c>
    </row>
    <row r="9" spans="1:6" x14ac:dyDescent="0.3">
      <c r="A9" s="34">
        <v>44138</v>
      </c>
      <c r="B9" s="70">
        <v>173</v>
      </c>
      <c r="C9" s="25" t="s">
        <v>218</v>
      </c>
      <c r="D9" s="25" t="s">
        <v>272</v>
      </c>
      <c r="E9" s="35">
        <v>628.77</v>
      </c>
      <c r="F9" s="35">
        <v>628.77</v>
      </c>
    </row>
    <row r="10" spans="1:6" x14ac:dyDescent="0.3">
      <c r="A10" s="34">
        <v>44138</v>
      </c>
      <c r="B10" s="70">
        <v>582775</v>
      </c>
      <c r="C10" s="25" t="s">
        <v>226</v>
      </c>
      <c r="D10" s="40" t="s">
        <v>269</v>
      </c>
      <c r="E10" s="35">
        <v>153.63</v>
      </c>
      <c r="F10" s="35">
        <v>153.63</v>
      </c>
    </row>
    <row r="11" spans="1:6" x14ac:dyDescent="0.3">
      <c r="A11" s="34">
        <v>44138</v>
      </c>
      <c r="B11" s="70">
        <v>5693</v>
      </c>
      <c r="C11" s="25" t="s">
        <v>219</v>
      </c>
      <c r="D11" s="40" t="s">
        <v>269</v>
      </c>
      <c r="E11" s="35">
        <v>106.5</v>
      </c>
      <c r="F11" s="35">
        <v>106.5</v>
      </c>
    </row>
    <row r="12" spans="1:6" x14ac:dyDescent="0.3">
      <c r="A12" s="34">
        <v>44138</v>
      </c>
      <c r="B12" s="70">
        <v>6395</v>
      </c>
      <c r="C12" s="25" t="s">
        <v>224</v>
      </c>
      <c r="D12" s="25" t="s">
        <v>273</v>
      </c>
      <c r="E12" s="35">
        <v>3692.4</v>
      </c>
      <c r="F12" s="35">
        <v>3692.4</v>
      </c>
    </row>
    <row r="13" spans="1:6" x14ac:dyDescent="0.3">
      <c r="A13" s="34">
        <v>44139</v>
      </c>
      <c r="B13" s="70">
        <v>1034</v>
      </c>
      <c r="C13" s="25" t="s">
        <v>234</v>
      </c>
      <c r="D13" s="25" t="s">
        <v>270</v>
      </c>
      <c r="E13" s="35">
        <v>39.9</v>
      </c>
      <c r="F13" s="35">
        <v>39.9</v>
      </c>
    </row>
    <row r="14" spans="1:6" x14ac:dyDescent="0.3">
      <c r="A14" s="34">
        <v>44139</v>
      </c>
      <c r="B14" s="70">
        <v>61114147</v>
      </c>
      <c r="C14" s="25" t="s">
        <v>228</v>
      </c>
      <c r="D14" s="25" t="s">
        <v>274</v>
      </c>
      <c r="E14" s="35">
        <v>401.1</v>
      </c>
      <c r="F14" s="35">
        <v>401.1</v>
      </c>
    </row>
    <row r="15" spans="1:6" x14ac:dyDescent="0.3">
      <c r="A15" s="34">
        <v>44139</v>
      </c>
      <c r="B15" s="70">
        <v>61132817</v>
      </c>
      <c r="C15" s="25" t="s">
        <v>228</v>
      </c>
      <c r="D15" s="25" t="s">
        <v>274</v>
      </c>
      <c r="E15" s="35">
        <v>1773.63</v>
      </c>
      <c r="F15" s="35">
        <v>1773.63</v>
      </c>
    </row>
    <row r="16" spans="1:6" x14ac:dyDescent="0.3">
      <c r="A16" s="34">
        <v>44139</v>
      </c>
      <c r="B16" s="70">
        <v>61148850</v>
      </c>
      <c r="C16" s="25" t="s">
        <v>228</v>
      </c>
      <c r="D16" s="25" t="s">
        <v>274</v>
      </c>
      <c r="E16" s="35">
        <v>312.67</v>
      </c>
      <c r="F16" s="35">
        <v>312.67</v>
      </c>
    </row>
    <row r="17" spans="1:6" x14ac:dyDescent="0.3">
      <c r="A17" s="34">
        <v>44139</v>
      </c>
      <c r="B17" s="70">
        <v>61114146</v>
      </c>
      <c r="C17" s="25" t="s">
        <v>228</v>
      </c>
      <c r="D17" s="25" t="s">
        <v>274</v>
      </c>
      <c r="E17" s="35">
        <v>201.98</v>
      </c>
      <c r="F17" s="35">
        <v>201.98</v>
      </c>
    </row>
    <row r="18" spans="1:6" x14ac:dyDescent="0.3">
      <c r="A18" s="34">
        <v>44139</v>
      </c>
      <c r="B18" s="70">
        <v>61114148</v>
      </c>
      <c r="C18" s="25" t="s">
        <v>228</v>
      </c>
      <c r="D18" s="25" t="s">
        <v>274</v>
      </c>
      <c r="E18" s="35">
        <v>178.9</v>
      </c>
      <c r="F18" s="35">
        <v>178.9</v>
      </c>
    </row>
    <row r="19" spans="1:6" x14ac:dyDescent="0.3">
      <c r="A19" s="34">
        <v>44139</v>
      </c>
      <c r="B19" s="70">
        <v>61146017</v>
      </c>
      <c r="C19" s="25" t="s">
        <v>228</v>
      </c>
      <c r="D19" s="25" t="s">
        <v>274</v>
      </c>
      <c r="E19" s="35">
        <v>288.95999999999998</v>
      </c>
      <c r="F19" s="35">
        <v>288.95999999999998</v>
      </c>
    </row>
    <row r="20" spans="1:6" x14ac:dyDescent="0.3">
      <c r="A20" s="34">
        <v>44139</v>
      </c>
      <c r="B20" s="70">
        <v>61132816</v>
      </c>
      <c r="C20" s="25" t="s">
        <v>228</v>
      </c>
      <c r="D20" s="25" t="s">
        <v>274</v>
      </c>
      <c r="E20" s="35">
        <v>517.73</v>
      </c>
      <c r="F20" s="35">
        <v>517.73</v>
      </c>
    </row>
    <row r="21" spans="1:6" x14ac:dyDescent="0.3">
      <c r="A21" s="34">
        <v>44139</v>
      </c>
      <c r="B21" s="70">
        <v>3156</v>
      </c>
      <c r="C21" s="25" t="s">
        <v>245</v>
      </c>
      <c r="D21" s="40" t="s">
        <v>271</v>
      </c>
      <c r="E21" s="35">
        <v>5520.79</v>
      </c>
      <c r="F21" s="35">
        <v>5520.79</v>
      </c>
    </row>
    <row r="22" spans="1:6" x14ac:dyDescent="0.3">
      <c r="A22" s="34">
        <v>44140</v>
      </c>
      <c r="B22" s="70">
        <v>980434</v>
      </c>
      <c r="C22" s="25" t="s">
        <v>222</v>
      </c>
      <c r="D22" s="25" t="s">
        <v>261</v>
      </c>
      <c r="E22" s="35">
        <v>1044.3399999999999</v>
      </c>
      <c r="F22" s="35">
        <v>1044.3399999999999</v>
      </c>
    </row>
    <row r="23" spans="1:6" x14ac:dyDescent="0.3">
      <c r="A23" s="34">
        <v>44141</v>
      </c>
      <c r="B23" s="70">
        <v>565328</v>
      </c>
      <c r="C23" s="25" t="s">
        <v>225</v>
      </c>
      <c r="D23" s="25" t="s">
        <v>261</v>
      </c>
      <c r="E23" s="35">
        <v>324.45</v>
      </c>
      <c r="F23" s="35">
        <v>324.45</v>
      </c>
    </row>
    <row r="24" spans="1:6" x14ac:dyDescent="0.3">
      <c r="A24" s="34">
        <v>44143</v>
      </c>
      <c r="B24" s="70">
        <v>697557</v>
      </c>
      <c r="C24" s="25" t="s">
        <v>215</v>
      </c>
      <c r="D24" s="25" t="s">
        <v>274</v>
      </c>
      <c r="E24" s="35">
        <v>78.19</v>
      </c>
      <c r="F24" s="35">
        <v>78.19</v>
      </c>
    </row>
    <row r="25" spans="1:6" x14ac:dyDescent="0.3">
      <c r="A25" s="34">
        <v>44144</v>
      </c>
      <c r="B25" s="70">
        <v>8375</v>
      </c>
      <c r="C25" s="25" t="s">
        <v>243</v>
      </c>
      <c r="D25" s="25" t="s">
        <v>270</v>
      </c>
      <c r="E25" s="35">
        <v>320.60000000000002</v>
      </c>
      <c r="F25" s="35">
        <v>320.60000000000002</v>
      </c>
    </row>
    <row r="26" spans="1:6" x14ac:dyDescent="0.3">
      <c r="A26" s="34">
        <v>44144</v>
      </c>
      <c r="B26" s="70">
        <v>69400</v>
      </c>
      <c r="C26" s="25" t="s">
        <v>233</v>
      </c>
      <c r="D26" s="25" t="s">
        <v>261</v>
      </c>
      <c r="E26" s="35">
        <v>420.8</v>
      </c>
      <c r="F26" s="35">
        <v>420.8</v>
      </c>
    </row>
    <row r="27" spans="1:6" x14ac:dyDescent="0.3">
      <c r="A27" s="34">
        <v>44144</v>
      </c>
      <c r="B27" s="70">
        <v>118369564</v>
      </c>
      <c r="C27" s="25" t="s">
        <v>231</v>
      </c>
      <c r="D27" s="25" t="s">
        <v>274</v>
      </c>
      <c r="E27" s="35">
        <v>305.93</v>
      </c>
      <c r="F27" s="35">
        <v>305.93</v>
      </c>
    </row>
    <row r="28" spans="1:6" x14ac:dyDescent="0.3">
      <c r="A28" s="34">
        <v>44144</v>
      </c>
      <c r="B28" s="70">
        <v>31729566</v>
      </c>
      <c r="C28" s="25" t="s">
        <v>231</v>
      </c>
      <c r="D28" s="25" t="s">
        <v>274</v>
      </c>
      <c r="E28" s="35">
        <v>47.98</v>
      </c>
      <c r="F28" s="35">
        <v>47.98</v>
      </c>
    </row>
    <row r="29" spans="1:6" x14ac:dyDescent="0.3">
      <c r="A29" s="34">
        <v>44145</v>
      </c>
      <c r="B29" s="70">
        <v>3775</v>
      </c>
      <c r="C29" s="25" t="s">
        <v>227</v>
      </c>
      <c r="D29" s="25" t="s">
        <v>274</v>
      </c>
      <c r="E29" s="35">
        <v>89</v>
      </c>
      <c r="F29" s="35">
        <v>89</v>
      </c>
    </row>
    <row r="30" spans="1:6" x14ac:dyDescent="0.3">
      <c r="A30" s="34">
        <v>44145</v>
      </c>
      <c r="B30" s="70">
        <v>4550</v>
      </c>
      <c r="C30" s="25" t="s">
        <v>235</v>
      </c>
      <c r="D30" s="25" t="s">
        <v>272</v>
      </c>
      <c r="E30" s="35">
        <v>725.18</v>
      </c>
      <c r="F30" s="35">
        <v>725.18</v>
      </c>
    </row>
    <row r="31" spans="1:6" x14ac:dyDescent="0.3">
      <c r="A31" s="34">
        <v>44145</v>
      </c>
      <c r="B31" s="70">
        <v>19567</v>
      </c>
      <c r="C31" s="25" t="s">
        <v>229</v>
      </c>
      <c r="D31" s="40" t="s">
        <v>269</v>
      </c>
      <c r="E31" s="35">
        <v>139.22999999999999</v>
      </c>
      <c r="F31" s="35">
        <v>139.22999999999999</v>
      </c>
    </row>
    <row r="32" spans="1:6" x14ac:dyDescent="0.3">
      <c r="A32" s="34">
        <v>44146</v>
      </c>
      <c r="B32" s="70">
        <v>36937</v>
      </c>
      <c r="C32" s="25" t="s">
        <v>216</v>
      </c>
      <c r="D32" s="40" t="s">
        <v>271</v>
      </c>
      <c r="E32" s="35">
        <v>133.83000000000001</v>
      </c>
      <c r="F32" s="35">
        <v>133.83000000000001</v>
      </c>
    </row>
    <row r="33" spans="1:6" x14ac:dyDescent="0.3">
      <c r="A33" s="34">
        <v>44146</v>
      </c>
      <c r="B33" s="70">
        <v>59241</v>
      </c>
      <c r="C33" s="25" t="s">
        <v>235</v>
      </c>
      <c r="D33" s="25" t="s">
        <v>272</v>
      </c>
      <c r="E33" s="35">
        <v>733.19</v>
      </c>
      <c r="F33" s="35">
        <v>733.19</v>
      </c>
    </row>
    <row r="34" spans="1:6" x14ac:dyDescent="0.3">
      <c r="A34" s="34">
        <v>44147</v>
      </c>
      <c r="B34" s="70">
        <v>64355</v>
      </c>
      <c r="C34" s="25" t="s">
        <v>237</v>
      </c>
      <c r="D34" s="25" t="s">
        <v>270</v>
      </c>
      <c r="E34" s="35">
        <v>207.86</v>
      </c>
      <c r="F34" s="35">
        <v>207.86</v>
      </c>
    </row>
    <row r="35" spans="1:6" x14ac:dyDescent="0.3">
      <c r="A35" s="34">
        <v>44147</v>
      </c>
      <c r="B35" s="70">
        <v>134588</v>
      </c>
      <c r="C35" s="25" t="s">
        <v>238</v>
      </c>
      <c r="D35" s="25" t="s">
        <v>270</v>
      </c>
      <c r="E35" s="35">
        <v>49.9</v>
      </c>
      <c r="F35" s="35">
        <v>49.9</v>
      </c>
    </row>
    <row r="36" spans="1:6" x14ac:dyDescent="0.3">
      <c r="A36" s="34">
        <v>44147</v>
      </c>
      <c r="B36" s="70">
        <v>2621</v>
      </c>
      <c r="C36" s="25" t="s">
        <v>239</v>
      </c>
      <c r="D36" s="25" t="s">
        <v>270</v>
      </c>
      <c r="E36" s="35">
        <v>475.6</v>
      </c>
      <c r="F36" s="35">
        <v>475.6</v>
      </c>
    </row>
    <row r="37" spans="1:6" x14ac:dyDescent="0.3">
      <c r="A37" s="34">
        <v>44147</v>
      </c>
      <c r="B37" s="70">
        <v>592573</v>
      </c>
      <c r="C37" s="25" t="s">
        <v>238</v>
      </c>
      <c r="D37" s="25" t="s">
        <v>270</v>
      </c>
      <c r="E37" s="35">
        <v>59.8</v>
      </c>
      <c r="F37" s="35">
        <v>59.8</v>
      </c>
    </row>
    <row r="38" spans="1:6" x14ac:dyDescent="0.3">
      <c r="A38" s="34">
        <v>44147</v>
      </c>
      <c r="B38" s="70">
        <v>963</v>
      </c>
      <c r="C38" s="25" t="s">
        <v>240</v>
      </c>
      <c r="D38" s="25" t="s">
        <v>270</v>
      </c>
      <c r="E38" s="35">
        <v>212.62</v>
      </c>
      <c r="F38" s="35">
        <v>212.62</v>
      </c>
    </row>
    <row r="39" spans="1:6" x14ac:dyDescent="0.3">
      <c r="A39" s="34">
        <v>44147</v>
      </c>
      <c r="B39" s="70">
        <v>719</v>
      </c>
      <c r="C39" s="25" t="s">
        <v>241</v>
      </c>
      <c r="D39" s="25" t="s">
        <v>270</v>
      </c>
      <c r="E39" s="35">
        <v>369.55</v>
      </c>
      <c r="F39" s="35">
        <v>369.55</v>
      </c>
    </row>
    <row r="40" spans="1:6" x14ac:dyDescent="0.3">
      <c r="A40" s="34">
        <v>44147</v>
      </c>
      <c r="B40" s="70">
        <v>5921</v>
      </c>
      <c r="C40" s="25" t="s">
        <v>242</v>
      </c>
      <c r="D40" s="25" t="s">
        <v>270</v>
      </c>
      <c r="E40" s="35">
        <v>140.38999999999999</v>
      </c>
      <c r="F40" s="35">
        <v>140.38999999999999</v>
      </c>
    </row>
    <row r="41" spans="1:6" x14ac:dyDescent="0.3">
      <c r="A41" s="34">
        <v>44147</v>
      </c>
      <c r="B41" s="70">
        <v>327202</v>
      </c>
      <c r="C41" s="25" t="s">
        <v>230</v>
      </c>
      <c r="D41" s="25" t="s">
        <v>274</v>
      </c>
      <c r="E41" s="35">
        <v>136.47999999999999</v>
      </c>
      <c r="F41" s="35">
        <v>136.47999999999999</v>
      </c>
    </row>
    <row r="42" spans="1:6" x14ac:dyDescent="0.3">
      <c r="A42" s="34">
        <v>44149</v>
      </c>
      <c r="B42" s="70">
        <v>70853</v>
      </c>
      <c r="C42" s="25" t="s">
        <v>217</v>
      </c>
      <c r="D42" s="40" t="s">
        <v>271</v>
      </c>
      <c r="E42" s="35">
        <v>81.400000000000006</v>
      </c>
      <c r="F42" s="35">
        <v>81.400000000000006</v>
      </c>
    </row>
    <row r="43" spans="1:6" x14ac:dyDescent="0.3">
      <c r="A43" s="34">
        <v>44150</v>
      </c>
      <c r="B43" s="70">
        <v>323917</v>
      </c>
      <c r="C43" s="25" t="s">
        <v>215</v>
      </c>
      <c r="D43" s="25" t="s">
        <v>274</v>
      </c>
      <c r="E43" s="35">
        <v>643.70000000000005</v>
      </c>
      <c r="F43" s="35">
        <v>643.70000000000005</v>
      </c>
    </row>
    <row r="44" spans="1:6" x14ac:dyDescent="0.3">
      <c r="A44" s="34">
        <v>44151</v>
      </c>
      <c r="B44" s="70">
        <v>9215</v>
      </c>
      <c r="C44" s="25" t="s">
        <v>223</v>
      </c>
      <c r="D44" s="25" t="s">
        <v>274</v>
      </c>
      <c r="E44" s="35">
        <v>328</v>
      </c>
      <c r="F44" s="35">
        <v>328</v>
      </c>
    </row>
    <row r="45" spans="1:6" x14ac:dyDescent="0.3">
      <c r="A45" s="34">
        <v>44151</v>
      </c>
      <c r="B45" s="70">
        <v>4491</v>
      </c>
      <c r="C45" s="25" t="s">
        <v>236</v>
      </c>
      <c r="D45" s="40" t="s">
        <v>271</v>
      </c>
      <c r="E45" s="35">
        <v>405</v>
      </c>
      <c r="F45" s="35">
        <v>405</v>
      </c>
    </row>
    <row r="46" spans="1:6" x14ac:dyDescent="0.3">
      <c r="A46" s="34">
        <v>44151</v>
      </c>
      <c r="B46" s="70">
        <v>34564</v>
      </c>
      <c r="C46" s="25" t="s">
        <v>244</v>
      </c>
      <c r="D46" s="40" t="s">
        <v>271</v>
      </c>
      <c r="E46" s="35">
        <v>75</v>
      </c>
      <c r="F46" s="35">
        <v>75</v>
      </c>
    </row>
    <row r="47" spans="1:6" x14ac:dyDescent="0.3">
      <c r="A47" s="34">
        <v>44152</v>
      </c>
      <c r="B47" s="70">
        <v>19056</v>
      </c>
      <c r="C47" s="25" t="s">
        <v>248</v>
      </c>
      <c r="D47" s="40" t="s">
        <v>271</v>
      </c>
      <c r="E47" s="35">
        <v>732.64</v>
      </c>
      <c r="F47" s="35">
        <v>732.64</v>
      </c>
    </row>
    <row r="48" spans="1:6" x14ac:dyDescent="0.3">
      <c r="A48" s="34">
        <v>44153</v>
      </c>
      <c r="B48" s="70">
        <v>774047</v>
      </c>
      <c r="C48" s="25" t="s">
        <v>215</v>
      </c>
      <c r="D48" s="25" t="s">
        <v>274</v>
      </c>
      <c r="E48" s="35">
        <v>110.16</v>
      </c>
      <c r="F48" s="35">
        <v>110.16</v>
      </c>
    </row>
    <row r="49" spans="1:6" x14ac:dyDescent="0.3">
      <c r="A49" s="34">
        <v>44154</v>
      </c>
      <c r="B49" s="70">
        <v>136</v>
      </c>
      <c r="C49" s="25" t="s">
        <v>29</v>
      </c>
      <c r="D49" s="40" t="s">
        <v>271</v>
      </c>
      <c r="E49" s="35">
        <v>9745.64</v>
      </c>
      <c r="F49" s="35">
        <v>9745.64</v>
      </c>
    </row>
    <row r="50" spans="1:6" x14ac:dyDescent="0.3">
      <c r="A50" s="34">
        <v>44156</v>
      </c>
      <c r="B50" s="70">
        <v>209</v>
      </c>
      <c r="C50" s="25" t="s">
        <v>246</v>
      </c>
      <c r="D50" s="40" t="s">
        <v>271</v>
      </c>
      <c r="E50" s="35">
        <v>1103</v>
      </c>
      <c r="F50" s="35">
        <v>1103</v>
      </c>
    </row>
    <row r="51" spans="1:6" x14ac:dyDescent="0.3">
      <c r="A51" s="34">
        <v>44158</v>
      </c>
      <c r="B51" s="70">
        <v>677</v>
      </c>
      <c r="C51" s="25" t="s">
        <v>247</v>
      </c>
      <c r="D51" s="40" t="s">
        <v>269</v>
      </c>
      <c r="E51" s="35">
        <v>1450</v>
      </c>
      <c r="F51" s="35">
        <v>1450</v>
      </c>
    </row>
    <row r="52" spans="1:6" x14ac:dyDescent="0.3">
      <c r="A52" s="34">
        <v>44159</v>
      </c>
      <c r="B52" s="70">
        <v>19076</v>
      </c>
      <c r="C52" s="25" t="s">
        <v>248</v>
      </c>
      <c r="D52" s="40" t="s">
        <v>271</v>
      </c>
      <c r="E52" s="35">
        <v>131.52000000000001</v>
      </c>
      <c r="F52" s="35">
        <v>131.52000000000001</v>
      </c>
    </row>
    <row r="53" spans="1:6" x14ac:dyDescent="0.3">
      <c r="A53" s="34">
        <v>44160</v>
      </c>
      <c r="B53" s="70">
        <v>6256</v>
      </c>
      <c r="C53" s="25" t="s">
        <v>235</v>
      </c>
      <c r="D53" s="25" t="s">
        <v>272</v>
      </c>
      <c r="E53" s="35">
        <v>34.49</v>
      </c>
      <c r="F53" s="35">
        <v>34.49</v>
      </c>
    </row>
    <row r="54" spans="1:6" x14ac:dyDescent="0.3">
      <c r="A54" s="34">
        <v>44160</v>
      </c>
      <c r="B54" s="70"/>
      <c r="C54" s="25" t="s">
        <v>33</v>
      </c>
      <c r="D54" s="25" t="s">
        <v>261</v>
      </c>
      <c r="E54" s="35">
        <v>10127.030000000001</v>
      </c>
      <c r="F54" s="35">
        <v>10127.030000000001</v>
      </c>
    </row>
    <row r="55" spans="1:6" x14ac:dyDescent="0.3">
      <c r="A55" s="34">
        <v>44161</v>
      </c>
      <c r="B55" s="70">
        <v>2639</v>
      </c>
      <c r="C55" s="25" t="s">
        <v>31</v>
      </c>
      <c r="D55" s="25" t="s">
        <v>272</v>
      </c>
      <c r="E55" s="35">
        <v>326.44</v>
      </c>
      <c r="F55" s="35">
        <v>326.44</v>
      </c>
    </row>
    <row r="56" spans="1:6" x14ac:dyDescent="0.3">
      <c r="A56" s="34">
        <v>44161</v>
      </c>
      <c r="B56" s="70">
        <v>10968</v>
      </c>
      <c r="C56" s="25" t="s">
        <v>249</v>
      </c>
      <c r="D56" s="40" t="s">
        <v>271</v>
      </c>
      <c r="E56" s="35">
        <v>220</v>
      </c>
      <c r="F56" s="35">
        <v>220</v>
      </c>
    </row>
    <row r="57" spans="1:6" x14ac:dyDescent="0.3">
      <c r="A57" s="34">
        <v>44161</v>
      </c>
      <c r="B57" s="70">
        <v>358</v>
      </c>
      <c r="C57" s="25" t="s">
        <v>250</v>
      </c>
      <c r="D57" s="40" t="s">
        <v>271</v>
      </c>
      <c r="E57" s="35">
        <v>28.9</v>
      </c>
      <c r="F57" s="35">
        <v>28.9</v>
      </c>
    </row>
    <row r="58" spans="1:6" x14ac:dyDescent="0.3">
      <c r="A58" s="34">
        <v>44162</v>
      </c>
      <c r="B58" s="70">
        <v>60</v>
      </c>
      <c r="C58" s="25" t="s">
        <v>220</v>
      </c>
      <c r="D58" s="40" t="s">
        <v>269</v>
      </c>
      <c r="E58" s="35">
        <v>731</v>
      </c>
      <c r="F58" s="35">
        <v>626.30999999999995</v>
      </c>
    </row>
    <row r="59" spans="1:6" x14ac:dyDescent="0.3">
      <c r="A59" s="34">
        <v>44163</v>
      </c>
      <c r="B59" s="70">
        <v>29341</v>
      </c>
      <c r="C59" s="25" t="s">
        <v>232</v>
      </c>
      <c r="D59" s="40" t="s">
        <v>271</v>
      </c>
      <c r="E59" s="35">
        <v>330</v>
      </c>
      <c r="F59" s="35">
        <v>330</v>
      </c>
    </row>
    <row r="60" spans="1:6" x14ac:dyDescent="0.3">
      <c r="A60" s="34">
        <v>44165</v>
      </c>
      <c r="B60" s="70">
        <v>9784</v>
      </c>
      <c r="C60" s="25" t="s">
        <v>221</v>
      </c>
      <c r="D60" s="25" t="s">
        <v>275</v>
      </c>
      <c r="E60" s="35">
        <v>857.8</v>
      </c>
      <c r="F60" s="35">
        <v>857.8</v>
      </c>
    </row>
    <row r="61" spans="1:6" x14ac:dyDescent="0.3">
      <c r="A61" s="34">
        <v>44165</v>
      </c>
      <c r="B61" s="70">
        <v>9359</v>
      </c>
      <c r="C61" s="25" t="s">
        <v>223</v>
      </c>
      <c r="D61" s="25" t="s">
        <v>274</v>
      </c>
      <c r="E61" s="35">
        <v>246</v>
      </c>
      <c r="F61" s="35">
        <v>246</v>
      </c>
    </row>
    <row r="62" spans="1:6" s="74" customFormat="1" x14ac:dyDescent="0.3">
      <c r="A62" s="89">
        <v>44165</v>
      </c>
      <c r="B62" s="71">
        <v>252918</v>
      </c>
      <c r="C62" s="72" t="s">
        <v>260</v>
      </c>
      <c r="D62" s="25" t="s">
        <v>261</v>
      </c>
      <c r="E62" s="73">
        <v>5684.84</v>
      </c>
      <c r="F62" s="73">
        <v>5684.84</v>
      </c>
    </row>
    <row r="63" spans="1:6" x14ac:dyDescent="0.3">
      <c r="A63" s="89">
        <v>44165</v>
      </c>
      <c r="B63" s="70"/>
      <c r="C63" s="17" t="s">
        <v>21</v>
      </c>
      <c r="D63" s="25" t="s">
        <v>261</v>
      </c>
      <c r="E63" s="11">
        <v>2348.41</v>
      </c>
      <c r="F63" s="11">
        <v>2348.41</v>
      </c>
    </row>
    <row r="64" spans="1:6" x14ac:dyDescent="0.3">
      <c r="A64" s="89">
        <v>44165</v>
      </c>
      <c r="B64" s="70"/>
      <c r="C64" s="17" t="s">
        <v>1</v>
      </c>
      <c r="D64" s="25" t="s">
        <v>261</v>
      </c>
      <c r="E64" s="11">
        <v>5116.2299999999996</v>
      </c>
      <c r="F64" s="11">
        <v>5116.2299999999996</v>
      </c>
    </row>
    <row r="65" spans="1:6" x14ac:dyDescent="0.3">
      <c r="A65" s="89">
        <v>44165</v>
      </c>
      <c r="B65" s="70"/>
      <c r="C65" s="17" t="s">
        <v>127</v>
      </c>
      <c r="D65" s="25" t="s">
        <v>261</v>
      </c>
      <c r="E65" s="11">
        <v>1960.92</v>
      </c>
      <c r="F65" s="11">
        <v>1960.92</v>
      </c>
    </row>
    <row r="66" spans="1:6" x14ac:dyDescent="0.3">
      <c r="A66" s="89">
        <v>44165</v>
      </c>
      <c r="B66" s="70"/>
      <c r="C66" s="17" t="s">
        <v>2</v>
      </c>
      <c r="D66" s="25" t="s">
        <v>261</v>
      </c>
      <c r="E66" s="11">
        <v>2221.35</v>
      </c>
      <c r="F66" s="11">
        <v>2221.35</v>
      </c>
    </row>
    <row r="67" spans="1:6" x14ac:dyDescent="0.3">
      <c r="A67" s="89">
        <v>44165</v>
      </c>
      <c r="B67" s="70"/>
      <c r="C67" s="17" t="s">
        <v>12</v>
      </c>
      <c r="D67" s="25" t="s">
        <v>261</v>
      </c>
      <c r="E67" s="11">
        <v>3093.32</v>
      </c>
      <c r="F67" s="11">
        <v>3093.32</v>
      </c>
    </row>
    <row r="68" spans="1:6" x14ac:dyDescent="0.3">
      <c r="A68" s="89">
        <v>44165</v>
      </c>
      <c r="B68" s="70"/>
      <c r="C68" s="17" t="s">
        <v>8</v>
      </c>
      <c r="D68" s="25" t="s">
        <v>261</v>
      </c>
      <c r="E68" s="11">
        <v>1343.36</v>
      </c>
      <c r="F68" s="11">
        <v>1343.36</v>
      </c>
    </row>
    <row r="69" spans="1:6" x14ac:dyDescent="0.3">
      <c r="A69" s="89">
        <v>44165</v>
      </c>
      <c r="B69" s="70"/>
      <c r="C69" s="17" t="s">
        <v>22</v>
      </c>
      <c r="D69" s="25" t="s">
        <v>261</v>
      </c>
      <c r="E69" s="11">
        <v>3050.58</v>
      </c>
      <c r="F69" s="11">
        <v>3050.58</v>
      </c>
    </row>
    <row r="70" spans="1:6" x14ac:dyDescent="0.3">
      <c r="A70" s="89">
        <v>44165</v>
      </c>
      <c r="B70" s="70"/>
      <c r="C70" s="17" t="s">
        <v>23</v>
      </c>
      <c r="D70" s="25" t="s">
        <v>261</v>
      </c>
      <c r="E70" s="11">
        <v>2689.97</v>
      </c>
      <c r="F70" s="11">
        <v>2689.97</v>
      </c>
    </row>
    <row r="71" spans="1:6" x14ac:dyDescent="0.3">
      <c r="A71" s="89">
        <v>44165</v>
      </c>
      <c r="B71" s="70"/>
      <c r="C71" s="17" t="s">
        <v>3</v>
      </c>
      <c r="D71" s="25" t="s">
        <v>261</v>
      </c>
      <c r="E71" s="11">
        <v>2052.1999999999998</v>
      </c>
      <c r="F71" s="11">
        <v>2052.1999999999998</v>
      </c>
    </row>
    <row r="72" spans="1:6" x14ac:dyDescent="0.3">
      <c r="A72" s="89">
        <v>44165</v>
      </c>
      <c r="B72" s="70"/>
      <c r="C72" s="17" t="s">
        <v>13</v>
      </c>
      <c r="D72" s="25" t="s">
        <v>261</v>
      </c>
      <c r="E72" s="11">
        <v>1839.41</v>
      </c>
      <c r="F72" s="11">
        <v>1839.41</v>
      </c>
    </row>
    <row r="73" spans="1:6" x14ac:dyDescent="0.3">
      <c r="A73" s="89">
        <v>44165</v>
      </c>
      <c r="B73" s="70"/>
      <c r="C73" s="17" t="s">
        <v>128</v>
      </c>
      <c r="D73" s="25" t="s">
        <v>261</v>
      </c>
      <c r="E73" s="11">
        <v>2745.13</v>
      </c>
      <c r="F73" s="11">
        <v>2745.13</v>
      </c>
    </row>
    <row r="74" spans="1:6" x14ac:dyDescent="0.3">
      <c r="A74" s="89">
        <v>44165</v>
      </c>
      <c r="B74" s="70"/>
      <c r="C74" s="17" t="s">
        <v>20</v>
      </c>
      <c r="D74" s="25" t="s">
        <v>261</v>
      </c>
      <c r="E74" s="11">
        <v>3626.46</v>
      </c>
      <c r="F74" s="11">
        <v>3626.46</v>
      </c>
    </row>
    <row r="75" spans="1:6" x14ac:dyDescent="0.3">
      <c r="A75" s="89">
        <v>44165</v>
      </c>
      <c r="B75" s="70"/>
      <c r="C75" s="17" t="s">
        <v>129</v>
      </c>
      <c r="D75" s="25" t="s">
        <v>261</v>
      </c>
      <c r="E75" s="11">
        <v>3989.67</v>
      </c>
      <c r="F75" s="11">
        <v>3989.67</v>
      </c>
    </row>
    <row r="76" spans="1:6" x14ac:dyDescent="0.3">
      <c r="A76" s="89">
        <v>44165</v>
      </c>
      <c r="B76" s="70"/>
      <c r="C76" s="17" t="s">
        <v>130</v>
      </c>
      <c r="D76" s="25" t="s">
        <v>261</v>
      </c>
      <c r="E76" s="11">
        <v>1992</v>
      </c>
      <c r="F76" s="11">
        <v>1992</v>
      </c>
    </row>
    <row r="77" spans="1:6" x14ac:dyDescent="0.3">
      <c r="A77" s="89">
        <v>44165</v>
      </c>
      <c r="B77" s="70"/>
      <c r="C77" s="17" t="s">
        <v>131</v>
      </c>
      <c r="D77" s="25" t="s">
        <v>261</v>
      </c>
      <c r="E77" s="11">
        <v>2146.9899999999998</v>
      </c>
      <c r="F77" s="11">
        <v>2146.9899999999998</v>
      </c>
    </row>
    <row r="78" spans="1:6" x14ac:dyDescent="0.3">
      <c r="A78" s="89">
        <v>44165</v>
      </c>
      <c r="B78" s="70"/>
      <c r="C78" s="17" t="s">
        <v>132</v>
      </c>
      <c r="D78" s="25" t="s">
        <v>261</v>
      </c>
      <c r="E78" s="11">
        <v>6337.8</v>
      </c>
      <c r="F78" s="11">
        <v>6337.8</v>
      </c>
    </row>
    <row r="79" spans="1:6" x14ac:dyDescent="0.3">
      <c r="A79" s="89">
        <v>44165</v>
      </c>
      <c r="B79" s="70"/>
      <c r="C79" s="17" t="s">
        <v>6</v>
      </c>
      <c r="D79" s="25" t="s">
        <v>261</v>
      </c>
      <c r="E79" s="11">
        <v>2092.4499999999998</v>
      </c>
      <c r="F79" s="11">
        <v>2092.4499999999998</v>
      </c>
    </row>
    <row r="80" spans="1:6" x14ac:dyDescent="0.3">
      <c r="A80" s="89">
        <v>44165</v>
      </c>
      <c r="B80" s="70"/>
      <c r="C80" s="17" t="s">
        <v>0</v>
      </c>
      <c r="D80" s="25" t="s">
        <v>261</v>
      </c>
      <c r="E80" s="11">
        <v>2102.46</v>
      </c>
      <c r="F80" s="11">
        <v>2102.46</v>
      </c>
    </row>
    <row r="81" spans="1:6" x14ac:dyDescent="0.3">
      <c r="A81" s="89">
        <v>44165</v>
      </c>
      <c r="B81" s="70"/>
      <c r="C81" s="17" t="s">
        <v>7</v>
      </c>
      <c r="D81" s="25" t="s">
        <v>261</v>
      </c>
      <c r="E81" s="11">
        <v>1992.55</v>
      </c>
      <c r="F81" s="11">
        <v>1992.55</v>
      </c>
    </row>
    <row r="82" spans="1:6" x14ac:dyDescent="0.3">
      <c r="A82" s="89">
        <v>44165</v>
      </c>
      <c r="B82" s="70"/>
      <c r="C82" s="17" t="s">
        <v>14</v>
      </c>
      <c r="D82" s="25" t="s">
        <v>261</v>
      </c>
      <c r="E82" s="11">
        <v>1861.68</v>
      </c>
      <c r="F82" s="11">
        <v>1861.68</v>
      </c>
    </row>
    <row r="83" spans="1:6" x14ac:dyDescent="0.3">
      <c r="A83" s="89">
        <v>44165</v>
      </c>
      <c r="B83" s="70"/>
      <c r="C83" s="17" t="s">
        <v>18</v>
      </c>
      <c r="D83" s="25" t="s">
        <v>261</v>
      </c>
      <c r="E83" s="11">
        <v>2506.42</v>
      </c>
      <c r="F83" s="11">
        <v>2506.42</v>
      </c>
    </row>
    <row r="84" spans="1:6" x14ac:dyDescent="0.3">
      <c r="A84" s="89">
        <v>44165</v>
      </c>
      <c r="B84" s="70"/>
      <c r="C84" s="17" t="s">
        <v>15</v>
      </c>
      <c r="D84" s="25" t="s">
        <v>261</v>
      </c>
      <c r="E84" s="11">
        <v>5418.01</v>
      </c>
      <c r="F84" s="11">
        <v>5418.01</v>
      </c>
    </row>
    <row r="85" spans="1:6" x14ac:dyDescent="0.3">
      <c r="A85" s="89">
        <v>44165</v>
      </c>
      <c r="B85" s="70"/>
      <c r="C85" s="17" t="s">
        <v>24</v>
      </c>
      <c r="D85" s="25" t="s">
        <v>261</v>
      </c>
      <c r="E85" s="11">
        <v>2173.7800000000002</v>
      </c>
      <c r="F85" s="11">
        <v>2173.7800000000002</v>
      </c>
    </row>
    <row r="86" spans="1:6" x14ac:dyDescent="0.3">
      <c r="A86" s="89">
        <v>44165</v>
      </c>
      <c r="B86" s="70"/>
      <c r="C86" s="17" t="s">
        <v>4</v>
      </c>
      <c r="D86" s="25" t="s">
        <v>261</v>
      </c>
      <c r="E86" s="11">
        <v>2467.7399999999998</v>
      </c>
      <c r="F86" s="11">
        <v>2467.7399999999998</v>
      </c>
    </row>
    <row r="87" spans="1:6" x14ac:dyDescent="0.3">
      <c r="A87" s="89">
        <v>44165</v>
      </c>
      <c r="B87" s="70"/>
      <c r="C87" s="17" t="s">
        <v>5</v>
      </c>
      <c r="D87" s="25" t="s">
        <v>261</v>
      </c>
      <c r="E87" s="11">
        <v>2129.8200000000002</v>
      </c>
      <c r="F87" s="11">
        <v>2129.8200000000002</v>
      </c>
    </row>
    <row r="88" spans="1:6" x14ac:dyDescent="0.3">
      <c r="A88" s="89">
        <v>44165</v>
      </c>
      <c r="B88" s="70"/>
      <c r="C88" s="17" t="s">
        <v>25</v>
      </c>
      <c r="D88" s="25" t="s">
        <v>261</v>
      </c>
      <c r="E88" s="11">
        <v>4151.78</v>
      </c>
      <c r="F88" s="11">
        <v>4151.78</v>
      </c>
    </row>
    <row r="89" spans="1:6" x14ac:dyDescent="0.3">
      <c r="A89" s="89">
        <v>44165</v>
      </c>
      <c r="B89" s="70"/>
      <c r="C89" s="17" t="s">
        <v>9</v>
      </c>
      <c r="D89" s="25" t="s">
        <v>261</v>
      </c>
      <c r="E89" s="11">
        <v>1706.48</v>
      </c>
      <c r="F89" s="11">
        <v>1706.48</v>
      </c>
    </row>
    <row r="90" spans="1:6" x14ac:dyDescent="0.3">
      <c r="A90" s="89">
        <v>44165</v>
      </c>
      <c r="B90" s="70"/>
      <c r="C90" s="17" t="s">
        <v>30</v>
      </c>
      <c r="D90" s="25" t="s">
        <v>261</v>
      </c>
      <c r="E90" s="11">
        <v>610.75</v>
      </c>
      <c r="F90" s="11">
        <v>610.75</v>
      </c>
    </row>
    <row r="91" spans="1:6" x14ac:dyDescent="0.3">
      <c r="A91" s="89">
        <v>44165</v>
      </c>
      <c r="B91" s="70"/>
      <c r="C91" s="17" t="s">
        <v>26</v>
      </c>
      <c r="D91" s="25" t="s">
        <v>261</v>
      </c>
      <c r="E91" s="11">
        <v>2441.6799999999998</v>
      </c>
      <c r="F91" s="11">
        <v>2441.6799999999998</v>
      </c>
    </row>
    <row r="92" spans="1:6" x14ac:dyDescent="0.3">
      <c r="A92" s="89">
        <v>44165</v>
      </c>
      <c r="B92" s="70"/>
      <c r="C92" s="40" t="s">
        <v>10</v>
      </c>
      <c r="D92" s="25" t="s">
        <v>261</v>
      </c>
      <c r="E92" s="41">
        <v>1310.5999999999999</v>
      </c>
      <c r="F92" s="41">
        <v>1310.5999999999999</v>
      </c>
    </row>
    <row r="93" spans="1:6" x14ac:dyDescent="0.3">
      <c r="A93" s="89">
        <v>44165</v>
      </c>
      <c r="B93" s="70"/>
      <c r="C93" s="40" t="s">
        <v>19</v>
      </c>
      <c r="D93" s="25" t="s">
        <v>261</v>
      </c>
      <c r="E93" s="41">
        <v>1622.75</v>
      </c>
      <c r="F93" s="41">
        <v>1622.75</v>
      </c>
    </row>
    <row r="94" spans="1:6" x14ac:dyDescent="0.3">
      <c r="A94" s="89">
        <v>44165</v>
      </c>
      <c r="B94" s="70"/>
      <c r="C94" s="40" t="s">
        <v>11</v>
      </c>
      <c r="D94" s="25" t="s">
        <v>261</v>
      </c>
      <c r="E94" s="41">
        <v>2038.14</v>
      </c>
      <c r="F94" s="41">
        <v>2038.14</v>
      </c>
    </row>
    <row r="95" spans="1:6" x14ac:dyDescent="0.3">
      <c r="A95" s="89">
        <v>44165</v>
      </c>
      <c r="B95" s="70"/>
      <c r="C95" s="40" t="s">
        <v>16</v>
      </c>
      <c r="D95" s="25" t="s">
        <v>261</v>
      </c>
      <c r="E95" s="41">
        <v>3210.1</v>
      </c>
      <c r="F95" s="41">
        <v>3210.1</v>
      </c>
    </row>
    <row r="96" spans="1:6" x14ac:dyDescent="0.3">
      <c r="A96" s="89">
        <v>44165</v>
      </c>
      <c r="B96" s="70"/>
      <c r="C96" s="40" t="s">
        <v>17</v>
      </c>
      <c r="D96" s="25" t="s">
        <v>261</v>
      </c>
      <c r="E96" s="41">
        <v>1885.78</v>
      </c>
      <c r="F96" s="41">
        <v>1885.78</v>
      </c>
    </row>
    <row r="97" spans="1:6" x14ac:dyDescent="0.3">
      <c r="A97" s="89">
        <v>44165</v>
      </c>
      <c r="B97" s="70"/>
      <c r="C97" s="40" t="s">
        <v>27</v>
      </c>
      <c r="D97" s="25" t="s">
        <v>261</v>
      </c>
      <c r="E97" s="41">
        <v>2000.99</v>
      </c>
      <c r="F97" s="41">
        <v>2000.99</v>
      </c>
    </row>
    <row r="98" spans="1:6" x14ac:dyDescent="0.3">
      <c r="A98" s="89">
        <v>44165</v>
      </c>
      <c r="B98" s="70"/>
      <c r="C98" s="40" t="s">
        <v>133</v>
      </c>
      <c r="D98" s="25" t="s">
        <v>261</v>
      </c>
      <c r="E98" s="41">
        <v>2401.2800000000002</v>
      </c>
      <c r="F98" s="41">
        <v>2401.2800000000002</v>
      </c>
    </row>
    <row r="99" spans="1:6" x14ac:dyDescent="0.3">
      <c r="A99" s="75"/>
      <c r="B99" s="70"/>
      <c r="C99" s="40"/>
      <c r="D99" s="40"/>
      <c r="E99" s="41">
        <f>SUM(E5:E98)</f>
        <v>146435.48000000004</v>
      </c>
      <c r="F99" s="41">
        <f>SUM(F5:F98)</f>
        <v>146330.79000000004</v>
      </c>
    </row>
    <row r="100" spans="1:6" x14ac:dyDescent="0.3">
      <c r="A100" s="76" t="s">
        <v>262</v>
      </c>
      <c r="B100" s="77"/>
      <c r="C100" s="46"/>
      <c r="D100" s="78">
        <f>COUNT(A5:A98)</f>
        <v>94</v>
      </c>
    </row>
    <row r="101" spans="1:6" x14ac:dyDescent="0.3">
      <c r="A101" s="79" t="s">
        <v>263</v>
      </c>
      <c r="B101" s="77"/>
      <c r="C101" s="46"/>
      <c r="D101" s="80">
        <f>E99</f>
        <v>146435.48000000004</v>
      </c>
    </row>
    <row r="102" spans="1:6" x14ac:dyDescent="0.3">
      <c r="A102" s="79" t="s">
        <v>264</v>
      </c>
      <c r="B102" s="77"/>
      <c r="C102" s="46"/>
      <c r="D102" s="80">
        <f>F99</f>
        <v>146330.79000000004</v>
      </c>
    </row>
    <row r="103" spans="1:6" x14ac:dyDescent="0.3">
      <c r="A103" s="46"/>
      <c r="B103" s="77"/>
      <c r="C103" s="46"/>
      <c r="D103" s="46"/>
    </row>
    <row r="104" spans="1:6" x14ac:dyDescent="0.3">
      <c r="A104" s="81" t="s">
        <v>265</v>
      </c>
      <c r="B104" s="82"/>
      <c r="C104" s="83"/>
      <c r="D104" s="84"/>
      <c r="E104" s="30"/>
      <c r="F104" s="30"/>
    </row>
    <row r="105" spans="1:6" x14ac:dyDescent="0.3">
      <c r="A105" s="81" t="s">
        <v>266</v>
      </c>
      <c r="B105" s="82"/>
      <c r="C105" s="83"/>
      <c r="D105" s="84"/>
      <c r="E105" s="30"/>
      <c r="F105" s="30"/>
    </row>
    <row r="106" spans="1:6" x14ac:dyDescent="0.3">
      <c r="A106" s="81" t="s">
        <v>267</v>
      </c>
      <c r="B106" s="82"/>
      <c r="C106" s="83"/>
      <c r="D106" s="84"/>
      <c r="E106" s="30"/>
      <c r="F106" s="30"/>
    </row>
    <row r="107" spans="1:6" x14ac:dyDescent="0.3">
      <c r="A107" s="81"/>
      <c r="B107" s="82"/>
      <c r="C107" s="83"/>
      <c r="D107" s="84"/>
      <c r="E107" s="30"/>
      <c r="F107" s="30"/>
    </row>
    <row r="108" spans="1:6" x14ac:dyDescent="0.3">
      <c r="A108" s="85" t="s">
        <v>268</v>
      </c>
      <c r="B108" s="86"/>
      <c r="C108" s="45"/>
      <c r="D108" s="45"/>
      <c r="E108" s="30"/>
      <c r="F108" s="30"/>
    </row>
    <row r="109" spans="1:6" x14ac:dyDescent="0.3">
      <c r="A109" s="85"/>
      <c r="B109" s="86"/>
      <c r="C109" s="45"/>
      <c r="D109" s="45"/>
      <c r="E109" s="30"/>
      <c r="F109" s="30"/>
    </row>
    <row r="110" spans="1:6" x14ac:dyDescent="0.3">
      <c r="A110" s="85"/>
      <c r="B110" s="86"/>
      <c r="C110" s="45"/>
      <c r="D110" s="45"/>
      <c r="E110" s="30"/>
      <c r="F110" s="30"/>
    </row>
    <row r="111" spans="1:6" x14ac:dyDescent="0.3">
      <c r="A111" s="85"/>
      <c r="B111" s="86"/>
      <c r="C111" s="45"/>
      <c r="D111" s="45"/>
      <c r="E111" s="30"/>
      <c r="F111" s="30"/>
    </row>
    <row r="112" spans="1:6" x14ac:dyDescent="0.3">
      <c r="A112" s="87"/>
      <c r="B112" s="47" t="s">
        <v>135</v>
      </c>
      <c r="C112" s="88"/>
      <c r="D112" s="48" t="s">
        <v>136</v>
      </c>
      <c r="E112" s="30"/>
      <c r="F112" s="30"/>
    </row>
    <row r="113" spans="1:6" x14ac:dyDescent="0.3">
      <c r="A113" s="45"/>
      <c r="B113" s="49" t="s">
        <v>137</v>
      </c>
      <c r="C113" s="88"/>
      <c r="D113" s="50" t="s">
        <v>138</v>
      </c>
      <c r="E113" s="30"/>
      <c r="F113" s="30"/>
    </row>
    <row r="114" spans="1:6" x14ac:dyDescent="0.3">
      <c r="A114" s="45"/>
      <c r="B114" s="49" t="s">
        <v>139</v>
      </c>
      <c r="C114" s="88"/>
      <c r="D114" s="50" t="s">
        <v>140</v>
      </c>
      <c r="E114" s="30"/>
      <c r="F114" s="30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14 Municipal</vt:lpstr>
      <vt:lpstr>Anexo III </vt:lpstr>
      <vt:lpstr>Anexo 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2020-12-03T12:07:44Z</cp:lastPrinted>
  <dcterms:created xsi:type="dcterms:W3CDTF">2020-11-27T11:51:10Z</dcterms:created>
  <dcterms:modified xsi:type="dcterms:W3CDTF">2020-12-10T12:04:55Z</dcterms:modified>
</cp:coreProperties>
</file>