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" windowWidth="19140" windowHeight="7416" activeTab="2"/>
  </bookViews>
  <sheets>
    <sheet name="Anexo 14 Municipal" sheetId="4" r:id="rId1"/>
    <sheet name=" Anexo III " sheetId="7" r:id="rId2"/>
    <sheet name="Anexo II " sheetId="6" r:id="rId3"/>
  </sheets>
  <calcPr calcId="144525"/>
</workbook>
</file>

<file path=xl/calcChain.xml><?xml version="1.0" encoding="utf-8"?>
<calcChain xmlns="http://schemas.openxmlformats.org/spreadsheetml/2006/main">
  <c r="E112" i="6" l="1"/>
  <c r="D113" i="6"/>
  <c r="C129" i="7" l="1"/>
  <c r="E15" i="7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59" i="7" s="1"/>
  <c r="E60" i="7" s="1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72" i="7" s="1"/>
  <c r="E73" i="7" s="1"/>
  <c r="E74" i="7" s="1"/>
  <c r="E75" i="7" s="1"/>
  <c r="E76" i="7" s="1"/>
  <c r="E77" i="7" s="1"/>
  <c r="E78" i="7" s="1"/>
  <c r="E79" i="7" s="1"/>
  <c r="E80" i="7" s="1"/>
  <c r="E81" i="7" s="1"/>
  <c r="F112" i="6"/>
  <c r="D115" i="6" s="1"/>
  <c r="D114" i="6"/>
  <c r="J86" i="4" l="1"/>
  <c r="E86" i="4"/>
  <c r="C86" i="4"/>
  <c r="G85" i="4"/>
  <c r="I85" i="4" s="1"/>
  <c r="G84" i="4"/>
  <c r="I84" i="4" s="1"/>
  <c r="G83" i="4"/>
  <c r="I83" i="4" s="1"/>
  <c r="G82" i="4"/>
  <c r="I82" i="4" s="1"/>
  <c r="G81" i="4"/>
  <c r="I81" i="4" s="1"/>
  <c r="G80" i="4"/>
  <c r="A78" i="4"/>
  <c r="I37" i="4"/>
  <c r="I39" i="4" s="1"/>
  <c r="H96" i="4" s="1"/>
  <c r="I34" i="4"/>
  <c r="G86" i="4" l="1"/>
  <c r="I80" i="4"/>
  <c r="I86" i="4" s="1"/>
  <c r="H97" i="4" s="1"/>
  <c r="H98" i="4" s="1"/>
  <c r="H100" i="4" s="1"/>
</calcChain>
</file>

<file path=xl/sharedStrings.xml><?xml version="1.0" encoding="utf-8"?>
<sst xmlns="http://schemas.openxmlformats.org/spreadsheetml/2006/main" count="465" uniqueCount="283">
  <si>
    <t>Reginaldo Rodrigues Ferreira</t>
  </si>
  <si>
    <t>Silvana Vizoto Vieira</t>
  </si>
  <si>
    <t>Daniel Coimbra</t>
  </si>
  <si>
    <t>Elcio da Silva Pimenta</t>
  </si>
  <si>
    <t>Fernanda Franquilim Medeiros</t>
  </si>
  <si>
    <t>Luciana ALves Jorge Pereira</t>
  </si>
  <si>
    <t>Marcos Romão Dias</t>
  </si>
  <si>
    <t>Maria do Carmo da Silva Fachini</t>
  </si>
  <si>
    <t>Marina de Souza</t>
  </si>
  <si>
    <t>Noemia Mendes de Oliveira</t>
  </si>
  <si>
    <t>Sandra Regina Coelho</t>
  </si>
  <si>
    <t>Simone de Paula Souza</t>
  </si>
  <si>
    <t>Crislene Lucia Bernabé da Silva</t>
  </si>
  <si>
    <t>Fabiana dos Santos Fernandes</t>
  </si>
  <si>
    <t>Aparecida Alves Salvador</t>
  </si>
  <si>
    <t>Luzete da Conceição Nascimento</t>
  </si>
  <si>
    <t>Nair Fatima Durrer da Silva</t>
  </si>
  <si>
    <t>Maria Neide de Moura Santos</t>
  </si>
  <si>
    <t>Angela Maria Belmiro</t>
  </si>
  <si>
    <t>Alessandro Carlos Costa</t>
  </si>
  <si>
    <t>Elenilda Americo dos Santos</t>
  </si>
  <si>
    <t>Eliana Maria Pinto Rosa</t>
  </si>
  <si>
    <t>Jusineta Santos de Jesus da Silva</t>
  </si>
  <si>
    <t>Lucimauro Francisco do Prado</t>
  </si>
  <si>
    <t>Maria Aparecida da Silva</t>
  </si>
  <si>
    <t>Raquel Ramos da Silva Santos</t>
  </si>
  <si>
    <t>Roseli Augusta Marques Muniz</t>
  </si>
  <si>
    <t>Valec Distribuidora de Veículos Ltda</t>
  </si>
  <si>
    <t>Rafael Benedito da Silveira Padilha</t>
  </si>
  <si>
    <t>Miriam Aparecida Ruy</t>
  </si>
  <si>
    <t>Monica Costa de Oliveira</t>
  </si>
  <si>
    <t>Silene Aparecida Souza Bernardes</t>
  </si>
  <si>
    <t>Ana Carolina de Oliveira</t>
  </si>
  <si>
    <t>Debora de Souza Bueno</t>
  </si>
  <si>
    <t>Denise Tealdi</t>
  </si>
  <si>
    <t>Jovelina Maria da Conceição Timoteo</t>
  </si>
  <si>
    <t>TEM Mais Pneus - Comercio e Serviços Ltda</t>
  </si>
  <si>
    <t>FGTS</t>
  </si>
  <si>
    <t>ANEXO III</t>
  </si>
  <si>
    <t>EXERCICIO 2020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</si>
  <si>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</si>
  <si>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</si>
  <si>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</si>
  <si>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</si>
  <si>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</si>
  <si>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</si>
  <si>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</si>
  <si>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</si>
  <si>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TERCEIRO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</si>
  <si>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</si>
  <si>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</si>
  <si>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</si>
  <si>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</si>
  <si>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</si>
  <si>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</si>
  <si>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</si>
  <si>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</si>
  <si>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</si>
  <si>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</si>
  <si>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CONCILIAÇÃO OUTUBRO</t>
  </si>
  <si>
    <t>Porto Seguro Cia de Seguros ref mês 09-2020 Doc 890507</t>
  </si>
  <si>
    <t xml:space="preserve">Telefonica Brasil as ref mês 09-2020 nf 323917 </t>
  </si>
  <si>
    <t>Roberto Marzochi ME ref mês 09-2020 nf 9603</t>
  </si>
  <si>
    <t>Jundtel Com e Serv de Telecomunicações ltda ME ref mês 09-2020 nf 4417</t>
  </si>
  <si>
    <t xml:space="preserve">Fornecedora Tulipas Materiais para Construção Ltda EPP ref mês 09-2020 nf 2937 </t>
  </si>
  <si>
    <t>Receb Prefeitura ref mês 10-2020 DOC 286492</t>
  </si>
  <si>
    <t>Toledo Munhoz de Jundiai Ltda  ref mês 09-2020 nf 8223</t>
  </si>
  <si>
    <t>Comercio de Gás Belimar Ltda - ME ref mês 09-2020 nf 8724</t>
  </si>
  <si>
    <t>Emerson Rossi e Cia LTDA EPP ref mês 09-2020 nf 6332</t>
  </si>
  <si>
    <t>Comercio de Gás Belimar Ltda - ME ref mês 09-2020 nf 8751</t>
  </si>
  <si>
    <t>Infoqplan Soluções Empresariais Ltda - EPP ref mês 10-2020 nf 5672</t>
  </si>
  <si>
    <t>Cartorio de Reg Civil 2° subdistrito ref mês 10-2020 nf 3212</t>
  </si>
  <si>
    <t>Maria Zuleide Pimentel Loiola ref mês 09-2020 nf 1121</t>
  </si>
  <si>
    <t>Marli Thomazi Salas - EPP ref mês 10-2020 nf 167</t>
  </si>
  <si>
    <t>Fenix  CP Controle de Pragas Ltda ME ref mês 09-2020 nf 3945</t>
  </si>
  <si>
    <t>Organização Contábil Elite S/S ltda ref mês 09-2020 nf 4752</t>
  </si>
  <si>
    <t>HDI Seguros S. A. ref mês 09-2020 nf 3223</t>
  </si>
  <si>
    <t>Telefonica Brasil as ref mês 09-2020 nf 774047</t>
  </si>
  <si>
    <t>Juliano P. da Silva ME ref mês 10-2020 nf 2542</t>
  </si>
  <si>
    <t>Rever Com. Prod. de Limpeza Ltda ref mês 09-2020 nf 3840</t>
  </si>
  <si>
    <t>CPFL ref mês 10-2020 nf 59225583</t>
  </si>
  <si>
    <t>CPFL ref mês 10-2020 nf 59225584</t>
  </si>
  <si>
    <t>CPFL ref mês 10-2020 nf 59269322</t>
  </si>
  <si>
    <t>CPFL ref mês 10-2020 nf 59225585</t>
  </si>
  <si>
    <t>CPFL ref mês 10-2020 nf 59247651</t>
  </si>
  <si>
    <t>CPFL ref mês 10-2020 nf 59257079</t>
  </si>
  <si>
    <t>CPFL ref mês 10-2020 nf 59257080</t>
  </si>
  <si>
    <t>Paulo Roberto Carvalho Pinheiro REF MÊS 10-2020 NF 76</t>
  </si>
  <si>
    <t>Comercio de Telas Ltda REF MÊS 10-2020 NF 4388</t>
  </si>
  <si>
    <t>Auto Posto DM Jundiai  Ltda REF MÊS 10-2020 NF 6328</t>
  </si>
  <si>
    <t>Transurb Transportes  Urbanos de Jundiaí Ltda REF MÊS 10-2020 NF 975178</t>
  </si>
  <si>
    <t>Rapido Luxo Campinas Ltda REF MÊS 10-2020 NF 561497</t>
  </si>
  <si>
    <t>Rapido Luxo Campinas Ltda REF MÊS 10-2020 NF 561499</t>
  </si>
  <si>
    <t>Moovenet Telecomunicações ref mês 10-2020 nf 3652</t>
  </si>
  <si>
    <t>Drogaria Japi ref mês 10-2020 nf 35911</t>
  </si>
  <si>
    <t>Rondi e Cia Ltda ref mês 09-2020 nf 422224</t>
  </si>
  <si>
    <t>Comercio de Gás Belimar Ltda - ME ref mês 10-2020 nf 8849</t>
  </si>
  <si>
    <t>Connectuse Sistemas Ltda - EPP ref mês 10-2020 nf 19274</t>
  </si>
  <si>
    <t>Total Gás Inst de Gases LTDA Me ref mês 10-2020 nf 2123</t>
  </si>
  <si>
    <t>Jundtel Com e Serv de Telecomunicações ltda ME ref mês 09-2020 nf 4432</t>
  </si>
  <si>
    <t>MICHELE MONIQUE OLIVEIRA DA SILVA ME ref mês 10-2020 nf 6375</t>
  </si>
  <si>
    <t>Auris Espaço Psicoterapeutico Ltda ME ref mês 10-2020 nf 654</t>
  </si>
  <si>
    <t>APM Lucena Lins Farma EPP ref mês 10-2020 nf 2637</t>
  </si>
  <si>
    <t>Claro S A ref mês 09-2020 nf 729566</t>
  </si>
  <si>
    <t>Claro S A ref mês 09-2020 nf 369564</t>
  </si>
  <si>
    <t>sky ref mês 10-2020 nf 656413</t>
  </si>
  <si>
    <t>Comercial Diniz e Vecchi Ltda EPP ref mês 10-2020 nf 36257</t>
  </si>
  <si>
    <t>valor referente tarifa bancaria</t>
  </si>
  <si>
    <t>valor referente reeembolso tarifa bancaria</t>
  </si>
  <si>
    <t>Metropolitan Life Seguros e Previdência Privada S.A. ref mês 10-2020 nf 69400</t>
  </si>
  <si>
    <t>Jundtel Com e Serv de Telecomunicações ltda Meref mês 10-2020 nf 4454</t>
  </si>
  <si>
    <t>TEM Mais Pneus - Comercio e Serviços Ltda ref mês 10-2020 nfs 1109/712</t>
  </si>
  <si>
    <t>Pagamento de folha mês 10-2020</t>
  </si>
  <si>
    <t>Telefonica Brasil as ref mês 10-2020 nf 697557</t>
  </si>
  <si>
    <t>Cristina Luiza Allegretti Mari ME ref mês 10-2020 nf 2233</t>
  </si>
  <si>
    <t>SENDAS DISTRIBUIDORA S/A ref mês 10-2020 nf 5506</t>
  </si>
  <si>
    <t>Marcos Artigos para Panificação  ref mês 10-2020 nf 53602</t>
  </si>
  <si>
    <t>Rendimento de Aplicação</t>
  </si>
  <si>
    <t>saldo final</t>
  </si>
  <si>
    <t>Relação da transferência citada acima - Folha</t>
  </si>
  <si>
    <t>Aparecida Bragantini Avelino</t>
  </si>
  <si>
    <t xml:space="preserve">Fabiano de Oliveira Coelho </t>
  </si>
  <si>
    <t>Gilberto Ângelo Begiato</t>
  </si>
  <si>
    <t>Glauco Márcio Virgilio</t>
  </si>
  <si>
    <t>Ivone Aparecida Zen</t>
  </si>
  <si>
    <t>Jéssica Fernandes Russo Ferreira</t>
  </si>
  <si>
    <t>Maria Fátima Faria dos Santos</t>
  </si>
  <si>
    <t>Valeria Aparecida Marquesin Bertolini</t>
  </si>
  <si>
    <t>TOTAL</t>
  </si>
  <si>
    <t>Ana Lucia Manzato Antibero</t>
  </si>
  <si>
    <t>Pedro Luiz Bordin</t>
  </si>
  <si>
    <t>Presidente</t>
  </si>
  <si>
    <t>Tesoureiro</t>
  </si>
  <si>
    <t>RG 15.546.205-2</t>
  </si>
  <si>
    <t>RG 12.138.310-6</t>
  </si>
  <si>
    <t>Jundiaí, 10 de novembro de 2020.</t>
  </si>
  <si>
    <t>Secretaria da Receita Federal - PIS ref mês 10-2020</t>
  </si>
  <si>
    <t xml:space="preserve">FGTS ref mês 10-2020 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</si>
  <si>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</si>
  <si>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</si>
  <si>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</si>
  <si>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</si>
  <si>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</si>
  <si>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14 -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</si>
  <si>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</si>
  <si>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</si>
  <si>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</si>
  <si>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</si>
  <si>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</si>
  <si>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</si>
  <si>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</si>
  <si>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</si>
  <si>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Municipal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</si>
  <si>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</si>
  <si>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</si>
  <si>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</si>
  <si>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</si>
  <si>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</si>
  <si>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</si>
  <si>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</si>
  <si>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</si>
  <si>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</si>
  <si>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</si>
  <si>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</si>
  <si>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</si>
  <si>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</si>
  <si>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</si>
  <si>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</si>
  <si>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</si>
  <si>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</si>
  <si>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</si>
  <si>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</si>
  <si>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</si>
  <si>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</si>
  <si>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</si>
  <si>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</si>
  <si>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</si>
  <si>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</si>
  <si>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</si>
  <si>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</si>
  <si>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</si>
  <si>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</si>
  <si>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vigente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</si>
  <si>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</si>
  <si>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</si>
  <si>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</si>
  <si>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</si>
  <si>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</si>
  <si>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</si>
  <si>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</si>
  <si>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</si>
  <si>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</si>
  <si>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</si>
  <si>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</si>
  <si>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</si>
  <si>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</si>
  <si>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</si>
  <si>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</si>
  <si>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</si>
  <si>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</si>
  <si>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</si>
  <si>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</si>
  <si>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</si>
  <si>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</si>
  <si>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</si>
  <si>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</si>
  <si>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</si>
  <si>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</si>
  <si>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</si>
  <si>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EXERCÍCIO:  OUTUBRO/2020</t>
  </si>
  <si>
    <t>Jundiaí, 10 de novembro de 2020</t>
  </si>
  <si>
    <r>
      <t xml:space="preserve">Cia. Brasileira Soluções e Serviços ref 10-2020 nf </t>
    </r>
    <r>
      <rPr>
        <sz val="11"/>
        <rFont val="Calibri"/>
        <family val="2"/>
        <scheme val="minor"/>
      </rPr>
      <t>683599</t>
    </r>
  </si>
  <si>
    <t>SHG Comercio de Materiais Eletricos e Hidraulicos Eirelli ME ref mês 10-2020 nf 14423</t>
  </si>
  <si>
    <t>SHG Comercio de Materiais Eletricos e Hidraulicos Eirelli ME ref mês 10-2020 nf 14425</t>
  </si>
  <si>
    <t>Juliano P. da Silva ME</t>
  </si>
  <si>
    <t>Flavio Cesar Passos Me</t>
  </si>
  <si>
    <t>Rondi e Cia Ltda</t>
  </si>
  <si>
    <t>P A Hidraulica Ltda</t>
  </si>
  <si>
    <t>Infoqplan Soluções Empresariais Ltda - EPP</t>
  </si>
  <si>
    <t>Organização Contábil Elite S/S ltda</t>
  </si>
  <si>
    <t>Codael Com. de Artigos Eletronicos Ltda EPP</t>
  </si>
  <si>
    <t>Roberto Marzochi ME</t>
  </si>
  <si>
    <t>Bradesco Auto/RE Companhia de Seguros</t>
  </si>
  <si>
    <t>Seguro de Veículos / Trasnportes</t>
  </si>
  <si>
    <t>Marli Thomazi Salas - EPP</t>
  </si>
  <si>
    <t>Rapido Luxo Campinas Ltda</t>
  </si>
  <si>
    <t>Auto Posto DM Jundiai  Ltda</t>
  </si>
  <si>
    <t>Transurb Transportes  Urbanos de Jundiaí Ltda</t>
  </si>
  <si>
    <t>Moovenet Telecomunicações</t>
  </si>
  <si>
    <t>Associação Comercial e Empresarial de Jundiai</t>
  </si>
  <si>
    <t>CPFL</t>
  </si>
  <si>
    <t>Destro Brasil Distrib Ltda</t>
  </si>
  <si>
    <t>Jundtel Com e Serv de Telecomunicações ltda ME</t>
  </si>
  <si>
    <t>Connectuse Sistemas Ltda - EPP</t>
  </si>
  <si>
    <t>sky</t>
  </si>
  <si>
    <t>Claro S A</t>
  </si>
  <si>
    <t>Telefonica Brasil sa</t>
  </si>
  <si>
    <t>Cia. Brasileira Soluções e Serviços</t>
  </si>
  <si>
    <t>Metropolitan Life Seguros e Previdência Privada S.A.</t>
  </si>
  <si>
    <t>Secretaria da Receita Federal</t>
  </si>
  <si>
    <t>Cartorio de Reg Civil 2° subdistrito</t>
  </si>
  <si>
    <t>Comercio de Gás Belimar Ltda - ME</t>
  </si>
  <si>
    <t>Paulo Roberto Carvalho Pinheiro</t>
  </si>
  <si>
    <t>Comercio de Telas Ltda</t>
  </si>
  <si>
    <t>Despesas Assistidos / Condução</t>
  </si>
  <si>
    <t>Drogaria Japi</t>
  </si>
  <si>
    <t>MICHELE MONIQUE OLIVEIRA DA SILVA ME</t>
  </si>
  <si>
    <t>APM Lucena Lins Farma EPP</t>
  </si>
  <si>
    <t>Total Gás Inst de Gases LTDA ME</t>
  </si>
  <si>
    <t>Auris Espaço Psicoterapeutico Ltda ME</t>
  </si>
  <si>
    <t>Comercial Diniz e Vecchi Ltda EPP</t>
  </si>
  <si>
    <t>SENDAS DISTRIBUIDORA S/A</t>
  </si>
  <si>
    <t xml:space="preserve">Marcos Artigos para Panificação </t>
  </si>
  <si>
    <t>SHG Com de Mat Eletricos e Hidraulicos Ltda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</si>
  <si>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</si>
  <si>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</si>
  <si>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</si>
  <si>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</si>
  <si>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</si>
  <si>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</si>
  <si>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</si>
  <si>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</si>
  <si>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outubro de 2020</t>
  </si>
  <si>
    <t>Valec Distribuidora de Veículos Ltda ref mês 10-2020 nfs 228923/88142</t>
  </si>
  <si>
    <t>Associação Comercial e Empresarial de Jundiai REF MÊS 10-2020</t>
  </si>
  <si>
    <t>Cristina Luiza Allegretti Mari ME</t>
  </si>
  <si>
    <t xml:space="preserve">Despesas Administrativas </t>
  </si>
  <si>
    <t>Desp com Assistidos - Saude</t>
  </si>
  <si>
    <t>Despesa com Assistidos Limp/Hig/Descart</t>
  </si>
  <si>
    <t>Despesas Assistidos / Alimentação</t>
  </si>
  <si>
    <t xml:space="preserve">Despesa Manutenção  </t>
  </si>
  <si>
    <t xml:space="preserve">Serviços de Terceiros </t>
  </si>
  <si>
    <t>Utilidade Públicas</t>
  </si>
  <si>
    <t>Despesa com Pessoal</t>
  </si>
  <si>
    <t>Despesas Assistidos / Acessórios Domésticos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</si>
  <si>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</si>
  <si>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</si>
  <si>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</si>
  <si>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</si>
  <si>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</si>
  <si>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</si>
  <si>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Jundiaí, 10 de Novembro de 2020.</t>
  </si>
  <si>
    <t>Valec Distribuidora de Veículos Ltda ref mês 10-2020 nfs 88365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</si>
</sst>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8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60"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19" fillId="0" borderId="0" xfId="0" applyFont="1" applyBorder="1" applyAlignment="1">
      <alignment horizontal="centerContinuous"/>
    </xf>
    <xf numFmtId="0" fontId="19" fillId="0" borderId="0" xfId="0" applyFont="1" applyBorder="1" applyAlignment="1">
      <alignment horizontal="centerContinuous" wrapText="1"/>
    </xf>
    <xf numFmtId="0" fontId="20" fillId="0" borderId="0" xfId="0" applyFont="1" applyBorder="1"/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wrapText="1"/>
    </xf>
    <xf numFmtId="0" fontId="20" fillId="0" borderId="0" xfId="0" applyFont="1" applyBorder="1" applyAlignment="1">
      <alignment horizontal="right"/>
    </xf>
    <xf numFmtId="0" fontId="19" fillId="0" borderId="0" xfId="0" applyFont="1" applyBorder="1" applyAlignment="1"/>
    <xf numFmtId="0" fontId="19" fillId="0" borderId="0" xfId="0" applyFont="1" applyBorder="1" applyAlignment="1">
      <alignment wrapText="1"/>
    </xf>
    <xf numFmtId="0" fontId="19" fillId="0" borderId="0" xfId="0" applyFont="1" applyBorder="1" applyAlignment="1">
      <alignment horizontal="right"/>
    </xf>
    <xf numFmtId="0" fontId="19" fillId="0" borderId="0" xfId="0" quotePrefix="1" applyFont="1" applyBorder="1" applyAlignment="1"/>
    <xf numFmtId="49" fontId="19" fillId="0" borderId="0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Continuous" wrapText="1"/>
    </xf>
    <xf numFmtId="0" fontId="19" fillId="0" borderId="10" xfId="0" applyFont="1" applyFill="1" applyBorder="1" applyAlignment="1">
      <alignment horizontal="centerContinuous" vertical="top" wrapText="1"/>
    </xf>
    <xf numFmtId="0" fontId="19" fillId="0" borderId="10" xfId="0" applyFont="1" applyFill="1" applyBorder="1" applyAlignment="1">
      <alignment horizontal="right" vertical="top" wrapText="1"/>
    </xf>
    <xf numFmtId="0" fontId="21" fillId="0" borderId="11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top"/>
    </xf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Fill="1" applyBorder="1"/>
    <xf numFmtId="4" fontId="22" fillId="0" borderId="10" xfId="0" applyNumberFormat="1" applyFont="1" applyFill="1" applyBorder="1"/>
    <xf numFmtId="4" fontId="22" fillId="0" borderId="10" xfId="0" applyNumberFormat="1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/>
    <xf numFmtId="4" fontId="22" fillId="0" borderId="0" xfId="0" applyNumberFormat="1" applyFont="1" applyFill="1" applyBorder="1"/>
    <xf numFmtId="4" fontId="22" fillId="0" borderId="0" xfId="0" applyNumberFormat="1" applyFont="1" applyFill="1" applyBorder="1" applyAlignment="1"/>
    <xf numFmtId="14" fontId="22" fillId="0" borderId="10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/>
    <xf numFmtId="4" fontId="0" fillId="0" borderId="10" xfId="0" applyNumberFormat="1" applyBorder="1"/>
    <xf numFmtId="0" fontId="23" fillId="0" borderId="12" xfId="0" applyFont="1" applyFill="1" applyBorder="1"/>
    <xf numFmtId="164" fontId="24" fillId="0" borderId="13" xfId="0" applyNumberFormat="1" applyFont="1" applyFill="1" applyBorder="1" applyAlignment="1">
      <alignment horizontal="right" wrapText="1"/>
    </xf>
    <xf numFmtId="0" fontId="22" fillId="0" borderId="14" xfId="0" applyFont="1" applyFill="1" applyBorder="1"/>
    <xf numFmtId="4" fontId="22" fillId="0" borderId="14" xfId="0" applyNumberFormat="1" applyFont="1" applyFill="1" applyBorder="1"/>
    <xf numFmtId="0" fontId="0" fillId="0" borderId="10" xfId="0" applyBorder="1" applyAlignment="1"/>
    <xf numFmtId="4" fontId="0" fillId="0" borderId="10" xfId="0" applyNumberFormat="1" applyBorder="1" applyAlignment="1"/>
    <xf numFmtId="0" fontId="16" fillId="0" borderId="15" xfId="0" applyFont="1" applyFill="1" applyBorder="1"/>
    <xf numFmtId="4" fontId="0" fillId="0" borderId="15" xfId="0" applyNumberFormat="1" applyFont="1" applyBorder="1"/>
    <xf numFmtId="165" fontId="20" fillId="0" borderId="0" xfId="0" applyNumberFormat="1" applyFont="1" applyFill="1" applyAlignment="1">
      <alignment vertical="center"/>
    </xf>
    <xf numFmtId="0" fontId="20" fillId="0" borderId="0" xfId="0" applyFont="1" applyFill="1"/>
    <xf numFmtId="0" fontId="19" fillId="0" borderId="0" xfId="42" applyFont="1" applyFill="1" applyBorder="1" applyAlignment="1">
      <alignment horizontal="left"/>
    </xf>
    <xf numFmtId="0" fontId="19" fillId="0" borderId="0" xfId="44" applyFont="1" applyFill="1" applyBorder="1" applyAlignment="1">
      <alignment horizontal="left"/>
    </xf>
    <xf numFmtId="0" fontId="20" fillId="0" borderId="0" xfId="42" applyFont="1" applyFill="1" applyBorder="1" applyAlignment="1">
      <alignment horizontal="left"/>
    </xf>
    <xf numFmtId="0" fontId="20" fillId="0" borderId="0" xfId="44" applyFont="1" applyFill="1" applyBorder="1" applyAlignment="1">
      <alignment horizontal="left"/>
    </xf>
    <xf numFmtId="0" fontId="20" fillId="0" borderId="0" xfId="0" applyFont="1" applyFill="1" applyAlignment="1">
      <alignment vertical="center"/>
    </xf>
    <xf numFmtId="0" fontId="28" fillId="0" borderId="0" xfId="0" applyFont="1"/>
    <xf numFmtId="0" fontId="30" fillId="0" borderId="0" xfId="0" applyFont="1"/>
    <xf numFmtId="0" fontId="30" fillId="0" borderId="0" xfId="0" applyFont="1" applyAlignment="1"/>
    <xf numFmtId="166" fontId="30" fillId="0" borderId="0" xfId="0" applyNumberFormat="1" applyFont="1" applyAlignment="1"/>
    <xf numFmtId="0" fontId="29" fillId="0" borderId="0" xfId="0" applyFont="1" applyBorder="1" applyAlignment="1">
      <alignment wrapText="1"/>
    </xf>
    <xf numFmtId="0" fontId="18" fillId="0" borderId="0" xfId="0" applyFont="1" applyBorder="1"/>
    <xf numFmtId="0" fontId="35" fillId="0" borderId="19" xfId="0" applyFont="1" applyBorder="1" applyAlignment="1">
      <alignment horizontal="center" wrapText="1"/>
    </xf>
    <xf numFmtId="4" fontId="30" fillId="0" borderId="19" xfId="0" applyNumberFormat="1" applyFont="1" applyBorder="1" applyAlignment="1">
      <alignment horizontal="center"/>
    </xf>
    <xf numFmtId="0" fontId="38" fillId="0" borderId="0" xfId="0" applyFont="1"/>
    <xf numFmtId="0" fontId="32" fillId="0" borderId="0" xfId="0" applyFont="1"/>
    <xf numFmtId="1" fontId="20" fillId="0" borderId="0" xfId="42" applyNumberFormat="1" applyFont="1" applyFill="1" applyBorder="1" applyAlignment="1">
      <alignment horizontal="left"/>
    </xf>
    <xf numFmtId="1" fontId="0" fillId="0" borderId="0" xfId="0" applyNumberFormat="1" applyAlignment="1">
      <alignment horizontal="right"/>
    </xf>
    <xf numFmtId="169" fontId="19" fillId="0" borderId="10" xfId="43" applyNumberFormat="1" applyFont="1" applyFill="1" applyBorder="1" applyAlignment="1">
      <alignment horizontal="center" vertical="center" wrapText="1"/>
    </xf>
    <xf numFmtId="1" fontId="19" fillId="0" borderId="10" xfId="43" applyNumberFormat="1" applyFont="1" applyFill="1" applyBorder="1" applyAlignment="1">
      <alignment horizontal="center" vertical="center" wrapText="1"/>
    </xf>
    <xf numFmtId="0" fontId="19" fillId="0" borderId="10" xfId="43" applyFont="1" applyFill="1" applyBorder="1" applyAlignment="1">
      <alignment horizontal="center" vertical="center"/>
    </xf>
    <xf numFmtId="0" fontId="19" fillId="0" borderId="10" xfId="43" applyFont="1" applyFill="1" applyBorder="1" applyAlignment="1">
      <alignment horizontal="center" vertical="center" wrapText="1"/>
    </xf>
    <xf numFmtId="4" fontId="42" fillId="0" borderId="10" xfId="43" applyNumberFormat="1" applyFont="1" applyFill="1" applyBorder="1" applyAlignment="1">
      <alignment horizontal="center" vertical="center" wrapText="1"/>
    </xf>
    <xf numFmtId="14" fontId="0" fillId="0" borderId="10" xfId="0" applyNumberFormat="1" applyBorder="1"/>
    <xf numFmtId="0" fontId="0" fillId="0" borderId="10" xfId="0" applyBorder="1" applyAlignment="1">
      <alignment horizontal="left"/>
    </xf>
    <xf numFmtId="4" fontId="0" fillId="0" borderId="0" xfId="0" applyNumberFormat="1" applyBorder="1"/>
    <xf numFmtId="14" fontId="0" fillId="0" borderId="10" xfId="0" applyNumberFormat="1" applyBorder="1" applyAlignment="1"/>
    <xf numFmtId="165" fontId="42" fillId="0" borderId="0" xfId="43" applyNumberFormat="1" applyFont="1" applyFill="1" applyBorder="1"/>
    <xf numFmtId="0" fontId="0" fillId="0" borderId="0" xfId="0" applyAlignment="1">
      <alignment horizontal="right"/>
    </xf>
    <xf numFmtId="0" fontId="42" fillId="0" borderId="0" xfId="44" applyNumberFormat="1" applyFont="1" applyFill="1" applyBorder="1"/>
    <xf numFmtId="165" fontId="42" fillId="0" borderId="0" xfId="43" applyNumberFormat="1" applyFont="1" applyFill="1"/>
    <xf numFmtId="4" fontId="43" fillId="0" borderId="0" xfId="0" applyNumberFormat="1" applyFont="1"/>
    <xf numFmtId="165" fontId="44" fillId="0" borderId="0" xfId="43" applyNumberFormat="1" applyFont="1" applyFill="1"/>
    <xf numFmtId="1" fontId="44" fillId="0" borderId="0" xfId="43" applyNumberFormat="1" applyFont="1" applyFill="1" applyAlignment="1">
      <alignment horizontal="right"/>
    </xf>
    <xf numFmtId="0" fontId="44" fillId="0" borderId="0" xfId="43" applyFont="1" applyFill="1" applyAlignment="1"/>
    <xf numFmtId="0" fontId="44" fillId="0" borderId="0" xfId="43" applyFont="1" applyFill="1"/>
    <xf numFmtId="165" fontId="20" fillId="0" borderId="0" xfId="0" applyNumberFormat="1" applyFont="1" applyFill="1"/>
    <xf numFmtId="1" fontId="20" fillId="0" borderId="0" xfId="0" applyNumberFormat="1" applyFont="1" applyFill="1" applyAlignment="1">
      <alignment horizontal="right"/>
    </xf>
    <xf numFmtId="14" fontId="19" fillId="0" borderId="0" xfId="0" applyNumberFormat="1" applyFont="1" applyFill="1" applyBorder="1" applyAlignment="1">
      <alignment horizontal="justify" vertical="top" wrapText="1"/>
    </xf>
    <xf numFmtId="0" fontId="45" fillId="0" borderId="0" xfId="0" applyFont="1" applyFill="1"/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29" fillId="0" borderId="23" xfId="0" applyFont="1" applyBorder="1" applyAlignment="1">
      <alignment wrapText="1"/>
    </xf>
    <xf numFmtId="0" fontId="18" fillId="0" borderId="24" xfId="0" applyFont="1" applyBorder="1"/>
    <xf numFmtId="0" fontId="18" fillId="0" borderId="25" xfId="0" applyFont="1" applyBorder="1"/>
    <xf numFmtId="0" fontId="18" fillId="0" borderId="26" xfId="0" applyFont="1" applyBorder="1"/>
    <xf numFmtId="0" fontId="18" fillId="0" borderId="27" xfId="0" applyFont="1" applyBorder="1"/>
    <xf numFmtId="0" fontId="18" fillId="0" borderId="28" xfId="0" applyFont="1" applyBorder="1"/>
    <xf numFmtId="0" fontId="29" fillId="0" borderId="16" xfId="0" applyFont="1" applyBorder="1" applyAlignment="1"/>
    <xf numFmtId="0" fontId="18" fillId="0" borderId="17" xfId="0" applyFont="1" applyBorder="1"/>
    <xf numFmtId="0" fontId="18" fillId="0" borderId="18" xfId="0" applyFont="1" applyBorder="1"/>
    <xf numFmtId="4" fontId="30" fillId="0" borderId="16" xfId="0" applyNumberFormat="1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4" fontId="18" fillId="0" borderId="16" xfId="0" applyNumberFormat="1" applyFont="1" applyBorder="1" applyAlignment="1">
      <alignment horizontal="center"/>
    </xf>
    <xf numFmtId="4" fontId="18" fillId="0" borderId="17" xfId="0" applyNumberFormat="1" applyFont="1" applyBorder="1" applyAlignment="1">
      <alignment horizontal="center"/>
    </xf>
    <xf numFmtId="4" fontId="18" fillId="0" borderId="18" xfId="0" applyNumberFormat="1" applyFont="1" applyBorder="1" applyAlignment="1">
      <alignment horizontal="center"/>
    </xf>
    <xf numFmtId="0" fontId="0" fillId="0" borderId="0" xfId="0" applyFont="1" applyAlignment="1"/>
    <xf numFmtId="0" fontId="35" fillId="0" borderId="16" xfId="0" applyFont="1" applyBorder="1" applyAlignment="1">
      <alignment horizontal="center"/>
    </xf>
    <xf numFmtId="168" fontId="30" fillId="0" borderId="16" xfId="0" applyNumberFormat="1" applyFont="1" applyBorder="1" applyAlignment="1">
      <alignment horizontal="center"/>
    </xf>
    <xf numFmtId="0" fontId="29" fillId="0" borderId="0" xfId="0" applyFont="1" applyAlignment="1"/>
    <xf numFmtId="0" fontId="29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8" fillId="0" borderId="10" xfId="0" applyFont="1" applyBorder="1" applyAlignment="1">
      <alignment horizontal="left"/>
    </xf>
    <xf numFmtId="4" fontId="18" fillId="0" borderId="20" xfId="0" applyNumberFormat="1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28" fillId="0" borderId="10" xfId="0" applyFont="1" applyFill="1" applyBorder="1" applyAlignment="1">
      <alignment horizontal="left"/>
    </xf>
    <xf numFmtId="0" fontId="28" fillId="0" borderId="21" xfId="0" applyFont="1" applyFill="1" applyBorder="1" applyAlignment="1">
      <alignment horizontal="left"/>
    </xf>
    <xf numFmtId="0" fontId="28" fillId="0" borderId="22" xfId="0" applyFont="1" applyFill="1" applyBorder="1" applyAlignment="1">
      <alignment horizontal="left"/>
    </xf>
    <xf numFmtId="0" fontId="35" fillId="0" borderId="16" xfId="0" applyFont="1" applyBorder="1" applyAlignment="1"/>
    <xf numFmtId="0" fontId="35" fillId="0" borderId="16" xfId="0" applyFont="1" applyBorder="1" applyAlignment="1">
      <alignment horizontal="center" wrapText="1"/>
    </xf>
    <xf numFmtId="0" fontId="35" fillId="0" borderId="16" xfId="0" applyFont="1" applyBorder="1" applyAlignment="1">
      <alignment horizontal="center" vertical="center" wrapText="1"/>
    </xf>
    <xf numFmtId="0" fontId="18" fillId="0" borderId="18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45" applyAlignment="1" applyProtection="1">
      <alignment horizontal="center" vertical="center"/>
    </xf>
    <xf numFmtId="0" fontId="29" fillId="0" borderId="0" xfId="0" applyFont="1" applyAlignment="1">
      <alignment horizontal="center"/>
    </xf>
    <xf numFmtId="0" fontId="29" fillId="0" borderId="16" xfId="0" applyFont="1" applyBorder="1" applyAlignment="1">
      <alignment vertical="center" wrapText="1"/>
    </xf>
    <xf numFmtId="0" fontId="18" fillId="0" borderId="17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35" fillId="0" borderId="16" xfId="0" applyFont="1" applyBorder="1" applyAlignment="1">
      <alignment horizontal="right"/>
    </xf>
    <xf numFmtId="0" fontId="36" fillId="0" borderId="16" xfId="0" applyFont="1" applyBorder="1"/>
    <xf numFmtId="4" fontId="36" fillId="0" borderId="16" xfId="0" applyNumberFormat="1" applyFont="1" applyBorder="1"/>
    <xf numFmtId="4" fontId="18" fillId="0" borderId="18" xfId="0" applyNumberFormat="1" applyFont="1" applyBorder="1"/>
    <xf numFmtId="4" fontId="37" fillId="0" borderId="16" xfId="0" applyNumberFormat="1" applyFont="1" applyBorder="1" applyAlignment="1"/>
    <xf numFmtId="0" fontId="18" fillId="0" borderId="17" xfId="0" applyFont="1" applyBorder="1" applyAlignment="1">
      <alignment horizontal="right"/>
    </xf>
    <xf numFmtId="0" fontId="18" fillId="0" borderId="18" xfId="0" applyFont="1" applyBorder="1" applyAlignment="1">
      <alignment horizontal="right"/>
    </xf>
    <xf numFmtId="0" fontId="18" fillId="0" borderId="16" xfId="0" applyFont="1" applyBorder="1"/>
    <xf numFmtId="4" fontId="18" fillId="0" borderId="16" xfId="0" applyNumberFormat="1" applyFont="1" applyBorder="1"/>
    <xf numFmtId="14" fontId="18" fillId="0" borderId="16" xfId="0" quotePrefix="1" applyNumberFormat="1" applyFont="1" applyBorder="1" applyAlignment="1">
      <alignment horizontal="center"/>
    </xf>
    <xf numFmtId="14" fontId="18" fillId="0" borderId="16" xfId="0" applyNumberFormat="1" applyFont="1" applyBorder="1" applyAlignment="1">
      <alignment horizontal="center"/>
    </xf>
    <xf numFmtId="167" fontId="18" fillId="0" borderId="16" xfId="0" applyNumberFormat="1" applyFont="1" applyBorder="1" applyAlignment="1">
      <alignment horizontal="center"/>
    </xf>
    <xf numFmtId="167" fontId="18" fillId="0" borderId="18" xfId="0" applyNumberFormat="1" applyFont="1" applyBorder="1" applyAlignment="1">
      <alignment horizontal="center"/>
    </xf>
    <xf numFmtId="14" fontId="18" fillId="0" borderId="18" xfId="0" applyNumberFormat="1" applyFont="1" applyBorder="1" applyAlignment="1">
      <alignment horizontal="center"/>
    </xf>
    <xf numFmtId="0" fontId="35" fillId="0" borderId="16" xfId="0" applyFont="1" applyFill="1" applyBorder="1" applyAlignment="1"/>
    <xf numFmtId="0" fontId="36" fillId="0" borderId="17" xfId="0" applyFont="1" applyFill="1" applyBorder="1"/>
    <xf numFmtId="0" fontId="36" fillId="0" borderId="18" xfId="0" applyFont="1" applyFill="1" applyBorder="1"/>
    <xf numFmtId="14" fontId="18" fillId="0" borderId="16" xfId="0" applyNumberFormat="1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/>
    </xf>
    <xf numFmtId="4" fontId="18" fillId="0" borderId="16" xfId="0" applyNumberFormat="1" applyFont="1" applyFill="1" applyBorder="1" applyAlignment="1">
      <alignment horizontal="center"/>
    </xf>
    <xf numFmtId="0" fontId="29" fillId="0" borderId="16" xfId="0" applyFont="1" applyBorder="1" applyAlignment="1">
      <alignment horizontal="center" wrapText="1"/>
    </xf>
    <xf numFmtId="0" fontId="29" fillId="0" borderId="18" xfId="0" applyFont="1" applyBorder="1" applyAlignment="1">
      <alignment horizontal="center" wrapText="1"/>
    </xf>
    <xf numFmtId="14" fontId="18" fillId="0" borderId="18" xfId="0" applyNumberFormat="1" applyFont="1" applyFill="1" applyBorder="1" applyAlignment="1">
      <alignment horizontal="center"/>
    </xf>
    <xf numFmtId="4" fontId="18" fillId="0" borderId="18" xfId="0" applyNumberFormat="1" applyFont="1" applyFill="1" applyBorder="1" applyAlignment="1">
      <alignment horizontal="center"/>
    </xf>
    <xf numFmtId="0" fontId="31" fillId="0" borderId="16" xfId="0" applyFont="1" applyBorder="1" applyAlignment="1"/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1" fillId="0" borderId="16" xfId="0" applyFont="1" applyBorder="1" applyAlignment="1">
      <alignment wrapText="1"/>
    </xf>
    <xf numFmtId="0" fontId="18" fillId="0" borderId="0" xfId="0" applyFont="1"/>
    <xf numFmtId="0" fontId="34" fillId="0" borderId="16" xfId="0" applyFont="1" applyBorder="1" applyAlignment="1"/>
    <xf numFmtId="0" fontId="31" fillId="0" borderId="16" xfId="0" applyFont="1" applyBorder="1"/>
    <xf numFmtId="0" fontId="40" fillId="0" borderId="0" xfId="43" applyFont="1" applyFill="1" applyAlignment="1">
      <alignment horizontal="center" vertical="center"/>
    </xf>
    <xf numFmtId="17" fontId="41" fillId="0" borderId="0" xfId="43" applyNumberFormat="1" applyFont="1" applyFill="1" applyAlignment="1">
      <alignment horizontal="center"/>
    </xf>
    <xf numFmtId="0" fontId="40" fillId="0" borderId="0" xfId="43" applyFont="1" applyFill="1" applyAlignment="1">
      <alignment horizontal="center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5" builtinId="8"/>
    <cellStyle name="Incorreto" xfId="7" builtinId="27" customBuiltin="1"/>
    <cellStyle name="Moeda_Plan1 2" xfId="44"/>
    <cellStyle name="Neutra" xfId="8" builtinId="28" customBuiltin="1"/>
    <cellStyle name="Normal" xfId="0" builtinId="0"/>
    <cellStyle name="Normal 2" xfId="42"/>
    <cellStyle name="Normal 4" xfId="43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47625</xdr:rowOff>
    </xdr:from>
    <xdr:to>
      <xdr:col>0</xdr:col>
      <xdr:colOff>838200</xdr:colOff>
      <xdr:row>4</xdr:row>
      <xdr:rowOff>76200</xdr:rowOff>
    </xdr:to>
    <xdr:pic>
      <xdr:nvPicPr>
        <xdr:cNvPr id="2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704850" cy="79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67</xdr:row>
      <xdr:rowOff>47625</xdr:rowOff>
    </xdr:from>
    <xdr:to>
      <xdr:col>0</xdr:col>
      <xdr:colOff>838200</xdr:colOff>
      <xdr:row>71</xdr:row>
      <xdr:rowOff>76200</xdr:rowOff>
    </xdr:to>
    <xdr:pic>
      <xdr:nvPicPr>
        <xdr:cNvPr id="3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430125"/>
          <a:ext cx="704850" cy="79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9840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2424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9840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24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502921</xdr:colOff>
      <xdr:row>0</xdr:row>
      <xdr:rowOff>0</xdr:rowOff>
    </xdr:from>
    <xdr:to>
      <xdr:col>1</xdr:col>
      <xdr:colOff>335280</xdr:colOff>
      <xdr:row>3</xdr:row>
      <xdr:rowOff>7407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63879" cy="55604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485900" y="230124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485900" y="230124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485900" y="222808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485900" y="222808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485900" y="230124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485900" y="230124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485900" y="230124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485900" y="230124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485900" y="222808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485900" y="222808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485900" y="230124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485900" y="230124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485900" y="231952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485900" y="231952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124</xdr:row>
      <xdr:rowOff>180975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485900" y="224637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124</xdr:row>
      <xdr:rowOff>180975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485900" y="224637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485900" y="231952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485900" y="231952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485900" y="231952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485900" y="231952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124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485900" y="224637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124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485900" y="224637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485900" y="231952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485900" y="231952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27" name="Text Box 9"/>
        <xdr:cNvSpPr txBox="1">
          <a:spLocks noChangeArrowheads="1"/>
        </xdr:cNvSpPr>
      </xdr:nvSpPr>
      <xdr:spPr bwMode="auto">
        <a:xfrm>
          <a:off x="1485900" y="230124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28" name="Text Box 9"/>
        <xdr:cNvSpPr txBox="1">
          <a:spLocks noChangeArrowheads="1"/>
        </xdr:cNvSpPr>
      </xdr:nvSpPr>
      <xdr:spPr bwMode="auto">
        <a:xfrm>
          <a:off x="1485900" y="230124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29" name="Text Box 9"/>
        <xdr:cNvSpPr txBox="1">
          <a:spLocks noChangeArrowheads="1"/>
        </xdr:cNvSpPr>
      </xdr:nvSpPr>
      <xdr:spPr bwMode="auto">
        <a:xfrm>
          <a:off x="1485900" y="222808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30" name="Text Box 9"/>
        <xdr:cNvSpPr txBox="1">
          <a:spLocks noChangeArrowheads="1"/>
        </xdr:cNvSpPr>
      </xdr:nvSpPr>
      <xdr:spPr bwMode="auto">
        <a:xfrm>
          <a:off x="1485900" y="222808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31" name="Text Box 9"/>
        <xdr:cNvSpPr txBox="1">
          <a:spLocks noChangeArrowheads="1"/>
        </xdr:cNvSpPr>
      </xdr:nvSpPr>
      <xdr:spPr bwMode="auto">
        <a:xfrm>
          <a:off x="1485900" y="230124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32" name="Text Box 9"/>
        <xdr:cNvSpPr txBox="1">
          <a:spLocks noChangeArrowheads="1"/>
        </xdr:cNvSpPr>
      </xdr:nvSpPr>
      <xdr:spPr bwMode="auto">
        <a:xfrm>
          <a:off x="1485900" y="230124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33" name="Text Box 9"/>
        <xdr:cNvSpPr txBox="1">
          <a:spLocks noChangeArrowheads="1"/>
        </xdr:cNvSpPr>
      </xdr:nvSpPr>
      <xdr:spPr bwMode="auto">
        <a:xfrm>
          <a:off x="1485900" y="230124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34" name="Text Box 9"/>
        <xdr:cNvSpPr txBox="1">
          <a:spLocks noChangeArrowheads="1"/>
        </xdr:cNvSpPr>
      </xdr:nvSpPr>
      <xdr:spPr bwMode="auto">
        <a:xfrm>
          <a:off x="1485900" y="230124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35" name="Text Box 9"/>
        <xdr:cNvSpPr txBox="1">
          <a:spLocks noChangeArrowheads="1"/>
        </xdr:cNvSpPr>
      </xdr:nvSpPr>
      <xdr:spPr bwMode="auto">
        <a:xfrm>
          <a:off x="1485900" y="222808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123</xdr:row>
      <xdr:rowOff>180975</xdr:rowOff>
    </xdr:to>
    <xdr:sp macro="" textlink="" fLocksText="0">
      <xdr:nvSpPr>
        <xdr:cNvPr id="36" name="Text Box 9"/>
        <xdr:cNvSpPr txBox="1">
          <a:spLocks noChangeArrowheads="1"/>
        </xdr:cNvSpPr>
      </xdr:nvSpPr>
      <xdr:spPr bwMode="auto">
        <a:xfrm>
          <a:off x="1485900" y="222808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37" name="Text Box 9"/>
        <xdr:cNvSpPr txBox="1">
          <a:spLocks noChangeArrowheads="1"/>
        </xdr:cNvSpPr>
      </xdr:nvSpPr>
      <xdr:spPr bwMode="auto">
        <a:xfrm>
          <a:off x="1485900" y="230124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126</xdr:row>
      <xdr:rowOff>180975</xdr:rowOff>
    </xdr:to>
    <xdr:sp macro="" textlink="" fLocksText="0">
      <xdr:nvSpPr>
        <xdr:cNvPr id="38" name="Text Box 9"/>
        <xdr:cNvSpPr txBox="1">
          <a:spLocks noChangeArrowheads="1"/>
        </xdr:cNvSpPr>
      </xdr:nvSpPr>
      <xdr:spPr bwMode="auto">
        <a:xfrm>
          <a:off x="1485900" y="230124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39" name="Text Box 9"/>
        <xdr:cNvSpPr txBox="1">
          <a:spLocks noChangeArrowheads="1"/>
        </xdr:cNvSpPr>
      </xdr:nvSpPr>
      <xdr:spPr bwMode="auto">
        <a:xfrm>
          <a:off x="1485900" y="231952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40" name="Text Box 9"/>
        <xdr:cNvSpPr txBox="1">
          <a:spLocks noChangeArrowheads="1"/>
        </xdr:cNvSpPr>
      </xdr:nvSpPr>
      <xdr:spPr bwMode="auto">
        <a:xfrm>
          <a:off x="1485900" y="231952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124</xdr:row>
      <xdr:rowOff>180975</xdr:rowOff>
    </xdr:to>
    <xdr:sp macro="" textlink="" fLocksText="0">
      <xdr:nvSpPr>
        <xdr:cNvPr id="41" name="Text Box 9"/>
        <xdr:cNvSpPr txBox="1">
          <a:spLocks noChangeArrowheads="1"/>
        </xdr:cNvSpPr>
      </xdr:nvSpPr>
      <xdr:spPr bwMode="auto">
        <a:xfrm>
          <a:off x="1485900" y="224637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124</xdr:row>
      <xdr:rowOff>180975</xdr:rowOff>
    </xdr:to>
    <xdr:sp macro="" textlink="" fLocksText="0">
      <xdr:nvSpPr>
        <xdr:cNvPr id="42" name="Text Box 9"/>
        <xdr:cNvSpPr txBox="1">
          <a:spLocks noChangeArrowheads="1"/>
        </xdr:cNvSpPr>
      </xdr:nvSpPr>
      <xdr:spPr bwMode="auto">
        <a:xfrm>
          <a:off x="1485900" y="224637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43" name="Text Box 9"/>
        <xdr:cNvSpPr txBox="1">
          <a:spLocks noChangeArrowheads="1"/>
        </xdr:cNvSpPr>
      </xdr:nvSpPr>
      <xdr:spPr bwMode="auto">
        <a:xfrm>
          <a:off x="1485900" y="231952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44" name="Text Box 9"/>
        <xdr:cNvSpPr txBox="1">
          <a:spLocks noChangeArrowheads="1"/>
        </xdr:cNvSpPr>
      </xdr:nvSpPr>
      <xdr:spPr bwMode="auto">
        <a:xfrm>
          <a:off x="1485900" y="231952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45" name="Text Box 9"/>
        <xdr:cNvSpPr txBox="1">
          <a:spLocks noChangeArrowheads="1"/>
        </xdr:cNvSpPr>
      </xdr:nvSpPr>
      <xdr:spPr bwMode="auto">
        <a:xfrm>
          <a:off x="1485900" y="231952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46" name="Text Box 9"/>
        <xdr:cNvSpPr txBox="1">
          <a:spLocks noChangeArrowheads="1"/>
        </xdr:cNvSpPr>
      </xdr:nvSpPr>
      <xdr:spPr bwMode="auto">
        <a:xfrm>
          <a:off x="1485900" y="231952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124</xdr:row>
      <xdr:rowOff>180975</xdr:rowOff>
    </xdr:to>
    <xdr:sp macro="" textlink="" fLocksText="0">
      <xdr:nvSpPr>
        <xdr:cNvPr id="47" name="Text Box 9"/>
        <xdr:cNvSpPr txBox="1">
          <a:spLocks noChangeArrowheads="1"/>
        </xdr:cNvSpPr>
      </xdr:nvSpPr>
      <xdr:spPr bwMode="auto">
        <a:xfrm>
          <a:off x="1485900" y="224637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124</xdr:row>
      <xdr:rowOff>180975</xdr:rowOff>
    </xdr:to>
    <xdr:sp macro="" textlink="" fLocksText="0">
      <xdr:nvSpPr>
        <xdr:cNvPr id="48" name="Text Box 9"/>
        <xdr:cNvSpPr txBox="1">
          <a:spLocks noChangeArrowheads="1"/>
        </xdr:cNvSpPr>
      </xdr:nvSpPr>
      <xdr:spPr bwMode="auto">
        <a:xfrm>
          <a:off x="1485900" y="224637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49" name="Text Box 9"/>
        <xdr:cNvSpPr txBox="1">
          <a:spLocks noChangeArrowheads="1"/>
        </xdr:cNvSpPr>
      </xdr:nvSpPr>
      <xdr:spPr bwMode="auto">
        <a:xfrm>
          <a:off x="1485900" y="231952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127</xdr:row>
      <xdr:rowOff>180975</xdr:rowOff>
    </xdr:to>
    <xdr:sp macro="" textlink="" fLocksText="0">
      <xdr:nvSpPr>
        <xdr:cNvPr id="50" name="Text Box 9"/>
        <xdr:cNvSpPr txBox="1">
          <a:spLocks noChangeArrowheads="1"/>
        </xdr:cNvSpPr>
      </xdr:nvSpPr>
      <xdr:spPr bwMode="auto">
        <a:xfrm>
          <a:off x="1485900" y="231952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topLeftCell="A94" workbookViewId="0">
      <selection activeCell="B110" sqref="B110:C112"/>
    </sheetView>
  </sheetViews>
  <sheetFormatPr defaultColWidth="9.109375" defaultRowHeight="14.4" x14ac:dyDescent="0.3"/>
  <cols>
    <col min="1" max="2" width="13.6640625" style="1" customWidth="1"/>
    <col min="3" max="3" width="9.6640625" style="1" customWidth="1"/>
    <col min="4" max="4" width="11.6640625" style="1" customWidth="1"/>
    <col min="5" max="8" width="9.6640625" style="1" customWidth="1"/>
    <col min="9" max="10" width="15.6640625" style="1" customWidth="1"/>
    <col min="11" max="16384" width="9.109375" style="1"/>
  </cols>
  <sheetData>
    <row r="1" spans="1:10" ht="15.6" x14ac:dyDescent="0.3">
      <c r="A1" s="124" t="s">
        <v>138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15" x14ac:dyDescent="0.3">
      <c r="A2" s="119" t="s">
        <v>139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10" ht="15" x14ac:dyDescent="0.3">
      <c r="A3" s="119" t="s">
        <v>140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0" ht="15" x14ac:dyDescent="0.3">
      <c r="A4" s="119" t="s">
        <v>141</v>
      </c>
      <c r="B4" s="119"/>
      <c r="C4" s="119"/>
      <c r="D4" s="119"/>
      <c r="E4" s="119"/>
      <c r="F4" s="119"/>
      <c r="G4" s="119"/>
      <c r="H4" s="119"/>
      <c r="I4" s="119"/>
      <c r="J4" s="119"/>
    </row>
    <row r="5" spans="1:10" x14ac:dyDescent="0.3">
      <c r="A5" s="120" t="s">
        <v>142</v>
      </c>
      <c r="B5" s="120"/>
      <c r="C5" s="120"/>
      <c r="D5" s="120"/>
      <c r="E5" s="120"/>
      <c r="F5" s="120"/>
      <c r="G5" s="120"/>
      <c r="H5" s="120"/>
      <c r="I5" s="120"/>
      <c r="J5" s="120"/>
    </row>
    <row r="6" spans="1:10" x14ac:dyDescent="0.3">
      <c r="A6" s="51"/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3">
      <c r="A7" s="121" t="s">
        <v>143</v>
      </c>
      <c r="B7" s="102"/>
      <c r="C7" s="102"/>
      <c r="D7" s="102"/>
      <c r="E7" s="102"/>
      <c r="F7" s="102"/>
      <c r="G7" s="102"/>
      <c r="H7" s="102"/>
      <c r="I7" s="102"/>
      <c r="J7" s="102"/>
    </row>
    <row r="8" spans="1:10" x14ac:dyDescent="0.3">
      <c r="A8" s="121" t="s">
        <v>144</v>
      </c>
      <c r="B8" s="102"/>
      <c r="C8" s="102"/>
      <c r="D8" s="102"/>
      <c r="E8" s="102"/>
      <c r="F8" s="102"/>
      <c r="G8" s="102"/>
      <c r="H8" s="102"/>
      <c r="I8" s="102"/>
      <c r="J8" s="102"/>
    </row>
    <row r="9" spans="1:10" x14ac:dyDescent="0.3">
      <c r="A9" s="52"/>
      <c r="B9" s="53"/>
      <c r="C9" s="53"/>
      <c r="D9" s="53"/>
      <c r="E9" s="53"/>
      <c r="F9" s="53"/>
      <c r="G9" s="53"/>
      <c r="H9" s="53"/>
      <c r="I9" s="53"/>
      <c r="J9" s="53"/>
    </row>
    <row r="10" spans="1:10" x14ac:dyDescent="0.3">
      <c r="A10" s="156" t="s">
        <v>145</v>
      </c>
      <c r="B10" s="94"/>
      <c r="C10" s="94"/>
      <c r="D10" s="94"/>
      <c r="E10" s="94"/>
      <c r="F10" s="94"/>
      <c r="G10" s="94"/>
      <c r="H10" s="94"/>
      <c r="I10" s="94"/>
      <c r="J10" s="95"/>
    </row>
    <row r="11" spans="1:10" x14ac:dyDescent="0.3">
      <c r="A11" s="150" t="s">
        <v>146</v>
      </c>
      <c r="B11" s="94"/>
      <c r="C11" s="94"/>
      <c r="D11" s="94"/>
      <c r="E11" s="94"/>
      <c r="F11" s="94"/>
      <c r="G11" s="94"/>
      <c r="H11" s="94"/>
      <c r="I11" s="94"/>
      <c r="J11" s="95"/>
    </row>
    <row r="12" spans="1:10" x14ac:dyDescent="0.3">
      <c r="A12" s="150" t="s">
        <v>147</v>
      </c>
      <c r="B12" s="94"/>
      <c r="C12" s="94"/>
      <c r="D12" s="94"/>
      <c r="E12" s="94"/>
      <c r="F12" s="94"/>
      <c r="G12" s="94"/>
      <c r="H12" s="94"/>
      <c r="I12" s="94"/>
      <c r="J12" s="95"/>
    </row>
    <row r="13" spans="1:10" x14ac:dyDescent="0.3">
      <c r="A13" s="150" t="s">
        <v>148</v>
      </c>
      <c r="B13" s="94"/>
      <c r="C13" s="94"/>
      <c r="D13" s="94"/>
      <c r="E13" s="94"/>
      <c r="F13" s="94"/>
      <c r="G13" s="94"/>
      <c r="H13" s="94"/>
      <c r="I13" s="94"/>
      <c r="J13" s="95"/>
    </row>
    <row r="14" spans="1:10" x14ac:dyDescent="0.3">
      <c r="A14" s="156" t="s">
        <v>149</v>
      </c>
      <c r="B14" s="94"/>
      <c r="C14" s="94"/>
      <c r="D14" s="94"/>
      <c r="E14" s="94"/>
      <c r="F14" s="94"/>
      <c r="G14" s="94"/>
      <c r="H14" s="94"/>
      <c r="I14" s="94"/>
      <c r="J14" s="95"/>
    </row>
    <row r="15" spans="1:10" x14ac:dyDescent="0.3">
      <c r="A15" s="150" t="s">
        <v>150</v>
      </c>
      <c r="B15" s="94"/>
      <c r="C15" s="94"/>
      <c r="D15" s="94"/>
      <c r="E15" s="94"/>
      <c r="F15" s="94"/>
      <c r="G15" s="94"/>
      <c r="H15" s="94"/>
      <c r="I15" s="94"/>
      <c r="J15" s="95"/>
    </row>
    <row r="16" spans="1:10" x14ac:dyDescent="0.3">
      <c r="A16" s="151" t="s">
        <v>209</v>
      </c>
      <c r="B16" s="152"/>
      <c r="C16" s="152"/>
      <c r="D16" s="152"/>
      <c r="E16" s="152"/>
      <c r="F16" s="152"/>
      <c r="G16" s="152"/>
      <c r="H16" s="152"/>
      <c r="I16" s="152"/>
      <c r="J16" s="152"/>
    </row>
    <row r="17" spans="1:10" x14ac:dyDescent="0.3">
      <c r="A17" s="153" t="s">
        <v>151</v>
      </c>
      <c r="B17" s="94"/>
      <c r="C17" s="94"/>
      <c r="D17" s="94"/>
      <c r="E17" s="94"/>
      <c r="F17" s="94"/>
      <c r="G17" s="94"/>
      <c r="H17" s="94"/>
      <c r="I17" s="94"/>
      <c r="J17" s="95"/>
    </row>
    <row r="18" spans="1:10" x14ac:dyDescent="0.3">
      <c r="A18" s="154"/>
      <c r="B18" s="102"/>
      <c r="C18" s="102"/>
      <c r="D18" s="102"/>
      <c r="E18" s="102"/>
      <c r="F18" s="102"/>
      <c r="G18" s="102"/>
      <c r="H18" s="102"/>
      <c r="I18" s="102"/>
      <c r="J18" s="102"/>
    </row>
    <row r="19" spans="1:10" x14ac:dyDescent="0.3">
      <c r="A19" s="155" t="s">
        <v>152</v>
      </c>
      <c r="B19" s="94"/>
      <c r="C19" s="94"/>
      <c r="D19" s="94"/>
      <c r="E19" s="94"/>
      <c r="F19" s="94"/>
      <c r="G19" s="94"/>
      <c r="H19" s="94"/>
      <c r="I19" s="94"/>
      <c r="J19" s="95"/>
    </row>
    <row r="20" spans="1:10" x14ac:dyDescent="0.3">
      <c r="A20" s="53"/>
      <c r="B20" s="53"/>
      <c r="C20" s="53"/>
      <c r="D20" s="53"/>
      <c r="E20" s="53"/>
      <c r="F20" s="53"/>
      <c r="G20" s="53"/>
      <c r="H20" s="53"/>
      <c r="I20" s="53"/>
      <c r="J20" s="53"/>
    </row>
    <row r="21" spans="1:10" x14ac:dyDescent="0.3">
      <c r="A21" s="116" t="s">
        <v>153</v>
      </c>
      <c r="B21" s="94"/>
      <c r="C21" s="94"/>
      <c r="D21" s="95"/>
      <c r="E21" s="116" t="s">
        <v>154</v>
      </c>
      <c r="F21" s="95"/>
      <c r="G21" s="116" t="s">
        <v>155</v>
      </c>
      <c r="H21" s="95"/>
      <c r="I21" s="116" t="s">
        <v>156</v>
      </c>
      <c r="J21" s="95"/>
    </row>
    <row r="22" spans="1:10" x14ac:dyDescent="0.3">
      <c r="A22" s="139" t="s">
        <v>157</v>
      </c>
      <c r="B22" s="140"/>
      <c r="C22" s="140"/>
      <c r="D22" s="141"/>
      <c r="E22" s="142">
        <v>43131</v>
      </c>
      <c r="F22" s="143"/>
      <c r="G22" s="144" t="s">
        <v>158</v>
      </c>
      <c r="H22" s="143"/>
      <c r="I22" s="145">
        <v>1543440</v>
      </c>
      <c r="J22" s="143"/>
    </row>
    <row r="23" spans="1:10" x14ac:dyDescent="0.3">
      <c r="A23" s="139" t="s">
        <v>159</v>
      </c>
      <c r="B23" s="140"/>
      <c r="C23" s="140"/>
      <c r="D23" s="141"/>
      <c r="E23" s="142">
        <v>43272</v>
      </c>
      <c r="F23" s="148"/>
      <c r="G23" s="144" t="s">
        <v>160</v>
      </c>
      <c r="H23" s="143"/>
      <c r="I23" s="145">
        <v>46306.06</v>
      </c>
      <c r="J23" s="149"/>
    </row>
    <row r="24" spans="1:10" x14ac:dyDescent="0.3">
      <c r="A24" s="139" t="s">
        <v>161</v>
      </c>
      <c r="B24" s="140"/>
      <c r="C24" s="140"/>
      <c r="D24" s="141"/>
      <c r="E24" s="142">
        <v>43462</v>
      </c>
      <c r="F24" s="143"/>
      <c r="G24" s="144" t="s">
        <v>162</v>
      </c>
      <c r="H24" s="143"/>
      <c r="I24" s="145">
        <v>1662821.82</v>
      </c>
      <c r="J24" s="143"/>
    </row>
    <row r="25" spans="1:10" x14ac:dyDescent="0.3">
      <c r="A25" s="139" t="s">
        <v>163</v>
      </c>
      <c r="B25" s="140"/>
      <c r="C25" s="140"/>
      <c r="D25" s="141"/>
      <c r="E25" s="142">
        <v>43588</v>
      </c>
      <c r="F25" s="143"/>
      <c r="G25" s="144" t="s">
        <v>162</v>
      </c>
      <c r="H25" s="143"/>
      <c r="I25" s="145">
        <v>1781796.38</v>
      </c>
      <c r="J25" s="143"/>
    </row>
    <row r="26" spans="1:10" x14ac:dyDescent="0.3">
      <c r="A26" s="139" t="s">
        <v>164</v>
      </c>
      <c r="B26" s="140"/>
      <c r="C26" s="140"/>
      <c r="D26" s="141"/>
      <c r="E26" s="142">
        <v>43825</v>
      </c>
      <c r="F26" s="143"/>
      <c r="G26" s="144" t="s">
        <v>165</v>
      </c>
      <c r="H26" s="143"/>
      <c r="I26" s="145">
        <v>3444361.84</v>
      </c>
      <c r="J26" s="143"/>
    </row>
    <row r="27" spans="1:10" x14ac:dyDescent="0.3">
      <c r="A27" s="53"/>
      <c r="B27" s="53"/>
      <c r="C27" s="53"/>
      <c r="D27" s="53"/>
      <c r="E27" s="53"/>
      <c r="F27" s="53"/>
      <c r="G27" s="53"/>
      <c r="H27" s="53"/>
      <c r="I27" s="54"/>
      <c r="J27" s="54"/>
    </row>
    <row r="28" spans="1:10" x14ac:dyDescent="0.3">
      <c r="A28" s="103" t="s">
        <v>166</v>
      </c>
      <c r="B28" s="94"/>
      <c r="C28" s="94"/>
      <c r="D28" s="94"/>
      <c r="E28" s="94"/>
      <c r="F28" s="94"/>
      <c r="G28" s="94"/>
      <c r="H28" s="94"/>
      <c r="I28" s="94"/>
      <c r="J28" s="95"/>
    </row>
    <row r="29" spans="1:10" x14ac:dyDescent="0.3">
      <c r="A29" s="146" t="s">
        <v>167</v>
      </c>
      <c r="B29" s="95"/>
      <c r="C29" s="146" t="s">
        <v>168</v>
      </c>
      <c r="D29" s="95"/>
      <c r="E29" s="146" t="s">
        <v>169</v>
      </c>
      <c r="F29" s="95"/>
      <c r="G29" s="146" t="s">
        <v>170</v>
      </c>
      <c r="H29" s="147"/>
      <c r="I29" s="146" t="s">
        <v>171</v>
      </c>
      <c r="J29" s="95"/>
    </row>
    <row r="30" spans="1:10" x14ac:dyDescent="0.3">
      <c r="A30" s="134">
        <v>44114</v>
      </c>
      <c r="B30" s="98"/>
      <c r="C30" s="99">
        <v>150000</v>
      </c>
      <c r="D30" s="101"/>
      <c r="E30" s="135">
        <v>44109</v>
      </c>
      <c r="F30" s="98"/>
      <c r="G30" s="136">
        <v>286492</v>
      </c>
      <c r="H30" s="137"/>
      <c r="I30" s="133">
        <v>150000</v>
      </c>
      <c r="J30" s="128"/>
    </row>
    <row r="31" spans="1:10" x14ac:dyDescent="0.3">
      <c r="A31" s="135"/>
      <c r="B31" s="138"/>
      <c r="C31" s="99"/>
      <c r="D31" s="101"/>
      <c r="E31" s="135"/>
      <c r="F31" s="138"/>
      <c r="G31" s="136"/>
      <c r="H31" s="137"/>
      <c r="I31" s="133"/>
      <c r="J31" s="128"/>
    </row>
    <row r="32" spans="1:10" x14ac:dyDescent="0.3">
      <c r="A32" s="132"/>
      <c r="B32" s="95"/>
      <c r="C32" s="132"/>
      <c r="D32" s="95"/>
      <c r="E32" s="132"/>
      <c r="F32" s="95"/>
      <c r="G32" s="132"/>
      <c r="H32" s="95"/>
      <c r="I32" s="133"/>
      <c r="J32" s="128"/>
    </row>
    <row r="33" spans="1:10" x14ac:dyDescent="0.3">
      <c r="A33" s="125" t="s">
        <v>172</v>
      </c>
      <c r="B33" s="94"/>
      <c r="C33" s="94"/>
      <c r="D33" s="94"/>
      <c r="E33" s="94"/>
      <c r="F33" s="95"/>
      <c r="G33" s="126"/>
      <c r="H33" s="95"/>
      <c r="I33" s="127">
        <v>54943.27</v>
      </c>
      <c r="J33" s="128"/>
    </row>
    <row r="34" spans="1:10" x14ac:dyDescent="0.3">
      <c r="A34" s="125" t="s">
        <v>173</v>
      </c>
      <c r="B34" s="94"/>
      <c r="C34" s="94"/>
      <c r="D34" s="94"/>
      <c r="E34" s="94"/>
      <c r="F34" s="95"/>
      <c r="G34" s="126"/>
      <c r="H34" s="95"/>
      <c r="I34" s="129">
        <f>SUM(I30:J32)</f>
        <v>150000</v>
      </c>
      <c r="J34" s="128"/>
    </row>
    <row r="35" spans="1:10" x14ac:dyDescent="0.3">
      <c r="A35" s="125" t="s">
        <v>174</v>
      </c>
      <c r="B35" s="94"/>
      <c r="C35" s="94"/>
      <c r="D35" s="94"/>
      <c r="E35" s="94"/>
      <c r="F35" s="95"/>
      <c r="G35" s="126"/>
      <c r="H35" s="95"/>
      <c r="I35" s="127">
        <v>455.37</v>
      </c>
      <c r="J35" s="128"/>
    </row>
    <row r="36" spans="1:10" x14ac:dyDescent="0.3">
      <c r="A36" s="125" t="s">
        <v>175</v>
      </c>
      <c r="B36" s="130"/>
      <c r="C36" s="130"/>
      <c r="D36" s="130"/>
      <c r="E36" s="130"/>
      <c r="F36" s="131"/>
      <c r="G36" s="126"/>
      <c r="H36" s="95"/>
      <c r="I36" s="129">
        <v>0</v>
      </c>
      <c r="J36" s="128"/>
    </row>
    <row r="37" spans="1:10" x14ac:dyDescent="0.3">
      <c r="A37" s="125" t="s">
        <v>176</v>
      </c>
      <c r="B37" s="94"/>
      <c r="C37" s="94"/>
      <c r="D37" s="94"/>
      <c r="E37" s="94"/>
      <c r="F37" s="95"/>
      <c r="G37" s="126"/>
      <c r="H37" s="95"/>
      <c r="I37" s="127">
        <f>SUM(I33:J36)</f>
        <v>205398.63999999998</v>
      </c>
      <c r="J37" s="128"/>
    </row>
    <row r="38" spans="1:10" x14ac:dyDescent="0.3">
      <c r="A38" s="125" t="s">
        <v>177</v>
      </c>
      <c r="B38" s="94"/>
      <c r="C38" s="94"/>
      <c r="D38" s="94"/>
      <c r="E38" s="94"/>
      <c r="F38" s="95"/>
      <c r="G38" s="126"/>
      <c r="H38" s="95"/>
      <c r="I38" s="127">
        <v>0</v>
      </c>
      <c r="J38" s="128"/>
    </row>
    <row r="39" spans="1:10" x14ac:dyDescent="0.3">
      <c r="A39" s="125" t="s">
        <v>178</v>
      </c>
      <c r="B39" s="94"/>
      <c r="C39" s="94"/>
      <c r="D39" s="94"/>
      <c r="E39" s="94"/>
      <c r="F39" s="95"/>
      <c r="G39" s="126"/>
      <c r="H39" s="95"/>
      <c r="I39" s="129">
        <f>I37+I38</f>
        <v>205398.63999999998</v>
      </c>
      <c r="J39" s="128"/>
    </row>
    <row r="40" spans="1:10" x14ac:dyDescent="0.3">
      <c r="A40" s="105" t="s">
        <v>179</v>
      </c>
      <c r="B40" s="102"/>
      <c r="C40" s="102"/>
      <c r="D40" s="102"/>
      <c r="E40" s="102"/>
      <c r="F40" s="102"/>
      <c r="G40" s="102"/>
      <c r="H40" s="102"/>
      <c r="I40" s="102"/>
      <c r="J40" s="102"/>
    </row>
    <row r="41" spans="1:10" x14ac:dyDescent="0.3">
      <c r="A41" s="105" t="s">
        <v>180</v>
      </c>
      <c r="B41" s="102"/>
      <c r="C41" s="102"/>
      <c r="D41" s="102"/>
      <c r="E41" s="102"/>
      <c r="F41" s="102"/>
      <c r="G41" s="102"/>
      <c r="H41" s="102"/>
      <c r="I41" s="102"/>
      <c r="J41" s="102"/>
    </row>
    <row r="42" spans="1:10" x14ac:dyDescent="0.3">
      <c r="A42" s="105" t="s">
        <v>181</v>
      </c>
      <c r="B42" s="102"/>
      <c r="C42" s="102"/>
      <c r="D42" s="102"/>
      <c r="E42" s="102"/>
      <c r="F42" s="102"/>
      <c r="G42" s="102"/>
      <c r="H42" s="102"/>
      <c r="I42" s="102"/>
      <c r="J42" s="102"/>
    </row>
    <row r="43" spans="1:10" x14ac:dyDescent="0.3">
      <c r="A43" s="53"/>
      <c r="B43" s="53"/>
      <c r="C43" s="53"/>
      <c r="D43" s="53"/>
      <c r="E43" s="53"/>
      <c r="F43" s="53"/>
      <c r="G43" s="53"/>
      <c r="H43" s="53"/>
      <c r="I43" s="53"/>
      <c r="J43" s="53"/>
    </row>
    <row r="44" spans="1:10" ht="21.75" customHeight="1" x14ac:dyDescent="0.3">
      <c r="A44" s="122" t="s">
        <v>182</v>
      </c>
      <c r="B44" s="123"/>
      <c r="C44" s="123"/>
      <c r="D44" s="123"/>
      <c r="E44" s="123"/>
      <c r="F44" s="123"/>
      <c r="G44" s="123"/>
      <c r="H44" s="123"/>
      <c r="I44" s="123"/>
      <c r="J44" s="118"/>
    </row>
    <row r="45" spans="1:10" x14ac:dyDescent="0.3">
      <c r="A45" s="55"/>
      <c r="B45" s="56"/>
      <c r="C45" s="56"/>
      <c r="D45" s="56"/>
      <c r="E45" s="56"/>
      <c r="F45" s="56"/>
      <c r="G45" s="56"/>
      <c r="H45" s="56"/>
      <c r="I45" s="56"/>
      <c r="J45" s="56"/>
    </row>
    <row r="46" spans="1:10" x14ac:dyDescent="0.3">
      <c r="A46" s="55"/>
      <c r="B46" s="56"/>
      <c r="C46" s="56"/>
      <c r="D46" s="56"/>
      <c r="E46" s="56"/>
      <c r="F46" s="56"/>
      <c r="G46" s="56"/>
      <c r="H46" s="56"/>
      <c r="I46" s="56"/>
      <c r="J46" s="56"/>
    </row>
    <row r="47" spans="1:10" x14ac:dyDescent="0.3">
      <c r="A47" s="55"/>
      <c r="B47" s="56"/>
      <c r="C47" s="56"/>
      <c r="D47" s="56"/>
      <c r="E47" s="56"/>
      <c r="F47" s="56"/>
      <c r="G47" s="56"/>
      <c r="H47" s="56"/>
      <c r="I47" s="56"/>
      <c r="J47" s="56"/>
    </row>
    <row r="48" spans="1:10" x14ac:dyDescent="0.3">
      <c r="A48" s="55"/>
      <c r="B48" s="56"/>
      <c r="C48" s="56"/>
      <c r="D48" s="56"/>
      <c r="E48" s="56"/>
      <c r="F48" s="56"/>
      <c r="G48" s="56"/>
      <c r="H48" s="56"/>
      <c r="I48" s="56"/>
      <c r="J48" s="56"/>
    </row>
    <row r="49" spans="1:10" x14ac:dyDescent="0.3">
      <c r="A49" s="55"/>
      <c r="B49" s="56"/>
      <c r="C49" s="56"/>
      <c r="D49" s="56"/>
      <c r="E49" s="56"/>
      <c r="F49" s="56"/>
      <c r="G49" s="56"/>
      <c r="H49" s="56"/>
      <c r="I49" s="56"/>
      <c r="J49" s="56"/>
    </row>
    <row r="50" spans="1:10" x14ac:dyDescent="0.3">
      <c r="A50" s="55"/>
      <c r="B50" s="56"/>
      <c r="C50" s="56"/>
      <c r="D50" s="56"/>
      <c r="E50" s="56"/>
      <c r="F50" s="56"/>
      <c r="G50" s="56"/>
      <c r="H50" s="56"/>
      <c r="I50" s="56"/>
      <c r="J50" s="56"/>
    </row>
    <row r="51" spans="1:10" x14ac:dyDescent="0.3">
      <c r="A51" s="55"/>
      <c r="B51" s="56"/>
      <c r="C51" s="56"/>
      <c r="D51" s="56"/>
      <c r="E51" s="56"/>
      <c r="F51" s="56"/>
      <c r="G51" s="56"/>
      <c r="H51" s="56"/>
      <c r="I51" s="56"/>
      <c r="J51" s="56"/>
    </row>
    <row r="52" spans="1:10" x14ac:dyDescent="0.3">
      <c r="A52" s="55"/>
      <c r="B52" s="56"/>
      <c r="C52" s="56"/>
      <c r="D52" s="56"/>
      <c r="E52" s="56"/>
      <c r="F52" s="56"/>
      <c r="G52" s="56"/>
      <c r="H52" s="56"/>
      <c r="I52" s="56"/>
      <c r="J52" s="56"/>
    </row>
    <row r="53" spans="1:10" x14ac:dyDescent="0.3">
      <c r="A53" s="55"/>
      <c r="B53" s="56"/>
      <c r="C53" s="56"/>
      <c r="D53" s="56"/>
      <c r="E53" s="56"/>
      <c r="F53" s="56"/>
      <c r="G53" s="56"/>
      <c r="H53" s="56"/>
      <c r="I53" s="56"/>
      <c r="J53" s="56"/>
    </row>
    <row r="54" spans="1:10" x14ac:dyDescent="0.3">
      <c r="A54" s="55"/>
      <c r="B54" s="56"/>
      <c r="C54" s="56"/>
      <c r="D54" s="56"/>
      <c r="E54" s="56"/>
      <c r="F54" s="56"/>
      <c r="G54" s="56"/>
      <c r="H54" s="56"/>
      <c r="I54" s="56"/>
      <c r="J54" s="56"/>
    </row>
    <row r="55" spans="1:10" x14ac:dyDescent="0.3">
      <c r="A55" s="55"/>
      <c r="B55" s="56"/>
      <c r="C55" s="56"/>
      <c r="D55" s="56"/>
      <c r="E55" s="56"/>
      <c r="F55" s="56"/>
      <c r="G55" s="56"/>
      <c r="H55" s="56"/>
      <c r="I55" s="56"/>
      <c r="J55" s="56"/>
    </row>
    <row r="56" spans="1:10" x14ac:dyDescent="0.3">
      <c r="A56" s="55"/>
      <c r="B56" s="56"/>
      <c r="C56" s="56"/>
      <c r="D56" s="56"/>
      <c r="E56" s="56"/>
      <c r="F56" s="56"/>
      <c r="G56" s="56"/>
      <c r="H56" s="56"/>
      <c r="I56" s="56"/>
      <c r="J56" s="56"/>
    </row>
    <row r="57" spans="1:10" x14ac:dyDescent="0.3">
      <c r="A57" s="55"/>
      <c r="B57" s="56"/>
      <c r="C57" s="56"/>
      <c r="D57" s="56"/>
      <c r="E57" s="56"/>
      <c r="F57" s="56"/>
      <c r="G57" s="56"/>
      <c r="H57" s="56"/>
      <c r="I57" s="56"/>
      <c r="J57" s="56"/>
    </row>
    <row r="58" spans="1:10" x14ac:dyDescent="0.3">
      <c r="A58" s="55"/>
      <c r="B58" s="56"/>
      <c r="C58" s="56"/>
      <c r="D58" s="56"/>
      <c r="E58" s="56"/>
      <c r="F58" s="56"/>
      <c r="G58" s="56"/>
      <c r="H58" s="56"/>
      <c r="I58" s="56"/>
      <c r="J58" s="56"/>
    </row>
    <row r="59" spans="1:10" x14ac:dyDescent="0.3">
      <c r="A59" s="55"/>
      <c r="B59" s="56"/>
      <c r="C59" s="56"/>
      <c r="D59" s="56"/>
      <c r="E59" s="56"/>
      <c r="F59" s="56"/>
      <c r="G59" s="56"/>
      <c r="H59" s="56"/>
      <c r="I59" s="56"/>
      <c r="J59" s="56"/>
    </row>
    <row r="60" spans="1:10" x14ac:dyDescent="0.3">
      <c r="A60" s="55"/>
      <c r="B60" s="56"/>
      <c r="C60" s="56"/>
      <c r="D60" s="56"/>
      <c r="E60" s="56"/>
      <c r="F60" s="56"/>
      <c r="G60" s="56"/>
      <c r="H60" s="56"/>
      <c r="I60" s="56"/>
      <c r="J60" s="56"/>
    </row>
    <row r="61" spans="1:10" x14ac:dyDescent="0.3">
      <c r="A61" s="55"/>
      <c r="B61" s="56"/>
      <c r="C61" s="56"/>
      <c r="D61" s="56"/>
      <c r="E61" s="56"/>
      <c r="F61" s="56"/>
      <c r="G61" s="56"/>
      <c r="H61" s="56"/>
      <c r="I61" s="56"/>
      <c r="J61" s="56"/>
    </row>
    <row r="62" spans="1:10" x14ac:dyDescent="0.3">
      <c r="A62" s="55"/>
      <c r="B62" s="56"/>
      <c r="C62" s="56"/>
      <c r="D62" s="56"/>
      <c r="E62" s="56"/>
      <c r="F62" s="56"/>
      <c r="G62" s="56"/>
      <c r="H62" s="56"/>
      <c r="I62" s="56"/>
      <c r="J62" s="56"/>
    </row>
    <row r="63" spans="1:10" x14ac:dyDescent="0.3">
      <c r="A63" s="55"/>
      <c r="B63" s="56"/>
      <c r="C63" s="56"/>
      <c r="D63" s="56"/>
      <c r="E63" s="56"/>
      <c r="F63" s="56"/>
      <c r="G63" s="56"/>
      <c r="H63" s="56"/>
      <c r="I63" s="56"/>
      <c r="J63" s="56"/>
    </row>
    <row r="64" spans="1:10" x14ac:dyDescent="0.3">
      <c r="A64" s="55"/>
      <c r="B64" s="56"/>
      <c r="C64" s="56"/>
      <c r="D64" s="56"/>
      <c r="E64" s="56"/>
      <c r="F64" s="56"/>
      <c r="G64" s="56"/>
      <c r="H64" s="56"/>
      <c r="I64" s="56"/>
      <c r="J64" s="56"/>
    </row>
    <row r="65" spans="1:10" x14ac:dyDescent="0.3">
      <c r="A65" s="55"/>
      <c r="B65" s="56"/>
      <c r="C65" s="56"/>
      <c r="D65" s="56"/>
      <c r="E65" s="56"/>
      <c r="F65" s="56"/>
      <c r="G65" s="56"/>
      <c r="H65" s="56"/>
      <c r="I65" s="56"/>
      <c r="J65" s="56"/>
    </row>
    <row r="66" spans="1:10" x14ac:dyDescent="0.3">
      <c r="A66" s="55"/>
      <c r="B66" s="56"/>
      <c r="C66" s="56"/>
      <c r="D66" s="56"/>
      <c r="E66" s="56"/>
      <c r="F66" s="56"/>
      <c r="G66" s="56"/>
      <c r="H66" s="56"/>
      <c r="I66" s="56"/>
      <c r="J66" s="56"/>
    </row>
    <row r="67" spans="1:10" x14ac:dyDescent="0.3">
      <c r="A67" s="55"/>
      <c r="B67" s="56"/>
      <c r="C67" s="56"/>
      <c r="D67" s="56"/>
      <c r="E67" s="56"/>
      <c r="F67" s="56"/>
      <c r="G67" s="56"/>
      <c r="H67" s="56"/>
      <c r="I67" s="56"/>
      <c r="J67" s="56"/>
    </row>
    <row r="68" spans="1:10" ht="15.6" x14ac:dyDescent="0.3">
      <c r="A68" s="124" t="s">
        <v>138</v>
      </c>
      <c r="B68" s="124"/>
      <c r="C68" s="124"/>
      <c r="D68" s="124"/>
      <c r="E68" s="124"/>
      <c r="F68" s="124"/>
      <c r="G68" s="124"/>
      <c r="H68" s="124"/>
      <c r="I68" s="124"/>
      <c r="J68" s="124"/>
    </row>
    <row r="69" spans="1:10" ht="15" x14ac:dyDescent="0.3">
      <c r="A69" s="119" t="s">
        <v>139</v>
      </c>
      <c r="B69" s="119"/>
      <c r="C69" s="119"/>
      <c r="D69" s="119"/>
      <c r="E69" s="119"/>
      <c r="F69" s="119"/>
      <c r="G69" s="119"/>
      <c r="H69" s="119"/>
      <c r="I69" s="119"/>
      <c r="J69" s="119"/>
    </row>
    <row r="70" spans="1:10" ht="15" x14ac:dyDescent="0.3">
      <c r="A70" s="119" t="s">
        <v>140</v>
      </c>
      <c r="B70" s="119"/>
      <c r="C70" s="119"/>
      <c r="D70" s="119"/>
      <c r="E70" s="119"/>
      <c r="F70" s="119"/>
      <c r="G70" s="119"/>
      <c r="H70" s="119"/>
      <c r="I70" s="119"/>
      <c r="J70" s="119"/>
    </row>
    <row r="71" spans="1:10" ht="15" x14ac:dyDescent="0.3">
      <c r="A71" s="119" t="s">
        <v>141</v>
      </c>
      <c r="B71" s="119"/>
      <c r="C71" s="119"/>
      <c r="D71" s="119"/>
      <c r="E71" s="119"/>
      <c r="F71" s="119"/>
      <c r="G71" s="119"/>
      <c r="H71" s="119"/>
      <c r="I71" s="119"/>
      <c r="J71" s="119"/>
    </row>
    <row r="72" spans="1:10" x14ac:dyDescent="0.3">
      <c r="A72" s="120" t="s">
        <v>142</v>
      </c>
      <c r="B72" s="120"/>
      <c r="C72" s="120"/>
      <c r="D72" s="120"/>
      <c r="E72" s="120"/>
      <c r="F72" s="120"/>
      <c r="G72" s="120"/>
      <c r="H72" s="120"/>
      <c r="I72" s="120"/>
      <c r="J72" s="120"/>
    </row>
    <row r="73" spans="1:10" x14ac:dyDescent="0.3">
      <c r="A73" s="51"/>
      <c r="B73" s="51"/>
      <c r="C73" s="51"/>
      <c r="D73" s="51"/>
      <c r="E73" s="51"/>
      <c r="F73" s="51"/>
      <c r="G73" s="51"/>
      <c r="H73" s="51"/>
      <c r="I73" s="51"/>
      <c r="J73" s="51"/>
    </row>
    <row r="74" spans="1:10" x14ac:dyDescent="0.3">
      <c r="A74" s="121" t="s">
        <v>143</v>
      </c>
      <c r="B74" s="102"/>
      <c r="C74" s="102"/>
      <c r="D74" s="102"/>
      <c r="E74" s="102"/>
      <c r="F74" s="102"/>
      <c r="G74" s="102"/>
      <c r="H74" s="102"/>
      <c r="I74" s="102"/>
      <c r="J74" s="102"/>
    </row>
    <row r="75" spans="1:10" x14ac:dyDescent="0.3">
      <c r="A75" s="121" t="s">
        <v>144</v>
      </c>
      <c r="B75" s="102"/>
      <c r="C75" s="102"/>
      <c r="D75" s="102"/>
      <c r="E75" s="102"/>
      <c r="F75" s="102"/>
      <c r="G75" s="102"/>
      <c r="H75" s="102"/>
      <c r="I75" s="102"/>
      <c r="J75" s="102"/>
    </row>
    <row r="76" spans="1:10" x14ac:dyDescent="0.3">
      <c r="A76" s="55"/>
      <c r="B76" s="56"/>
      <c r="C76" s="56"/>
      <c r="D76" s="56"/>
      <c r="E76" s="56"/>
      <c r="F76" s="56"/>
      <c r="G76" s="56"/>
      <c r="H76" s="56"/>
      <c r="I76" s="56"/>
      <c r="J76" s="56"/>
    </row>
    <row r="77" spans="1:10" x14ac:dyDescent="0.3">
      <c r="A77" s="103" t="s">
        <v>183</v>
      </c>
      <c r="B77" s="94"/>
      <c r="C77" s="94"/>
      <c r="D77" s="94"/>
      <c r="E77" s="94"/>
      <c r="F77" s="94"/>
      <c r="G77" s="94"/>
      <c r="H77" s="94"/>
      <c r="I77" s="94"/>
      <c r="J77" s="95"/>
    </row>
    <row r="78" spans="1:10" x14ac:dyDescent="0.3">
      <c r="A78" s="115" t="str">
        <f>A19</f>
        <v>ORIGEM DOS RECURSOS (1): Municipal</v>
      </c>
      <c r="B78" s="94"/>
      <c r="C78" s="94"/>
      <c r="D78" s="94"/>
      <c r="E78" s="94"/>
      <c r="F78" s="94"/>
      <c r="G78" s="94"/>
      <c r="H78" s="94"/>
      <c r="I78" s="94"/>
      <c r="J78" s="95"/>
    </row>
    <row r="79" spans="1:10" ht="72.599999999999994" x14ac:dyDescent="0.3">
      <c r="A79" s="116" t="s">
        <v>184</v>
      </c>
      <c r="B79" s="95"/>
      <c r="C79" s="117" t="s">
        <v>185</v>
      </c>
      <c r="D79" s="118"/>
      <c r="E79" s="116" t="s">
        <v>186</v>
      </c>
      <c r="F79" s="95"/>
      <c r="G79" s="116" t="s">
        <v>187</v>
      </c>
      <c r="H79" s="95"/>
      <c r="I79" s="57" t="s">
        <v>188</v>
      </c>
      <c r="J79" s="57" t="s">
        <v>189</v>
      </c>
    </row>
    <row r="80" spans="1:10" x14ac:dyDescent="0.3">
      <c r="A80" s="108" t="s">
        <v>190</v>
      </c>
      <c r="B80" s="108"/>
      <c r="C80" s="109">
        <v>13905.09</v>
      </c>
      <c r="D80" s="101"/>
      <c r="E80" s="99">
        <v>6195.09</v>
      </c>
      <c r="F80" s="101"/>
      <c r="G80" s="99">
        <f t="shared" ref="G80:G85" si="0">C80-J80</f>
        <v>6815.45</v>
      </c>
      <c r="H80" s="101"/>
      <c r="I80" s="58">
        <f t="shared" ref="I80:I85" si="1">+E80+G80</f>
        <v>13010.54</v>
      </c>
      <c r="J80" s="58">
        <v>7089.64</v>
      </c>
    </row>
    <row r="81" spans="1:10" x14ac:dyDescent="0.3">
      <c r="A81" s="112" t="s">
        <v>191</v>
      </c>
      <c r="B81" s="112"/>
      <c r="C81" s="109">
        <v>5277.16</v>
      </c>
      <c r="D81" s="101"/>
      <c r="E81" s="99">
        <v>1736.66</v>
      </c>
      <c r="F81" s="101"/>
      <c r="G81" s="99">
        <f t="shared" si="0"/>
        <v>3847.0299999999997</v>
      </c>
      <c r="H81" s="101"/>
      <c r="I81" s="58">
        <f t="shared" si="1"/>
        <v>5583.69</v>
      </c>
      <c r="J81" s="58">
        <v>1430.13</v>
      </c>
    </row>
    <row r="82" spans="1:10" x14ac:dyDescent="0.3">
      <c r="A82" s="113" t="s">
        <v>192</v>
      </c>
      <c r="B82" s="114"/>
      <c r="C82" s="109">
        <v>115747.6</v>
      </c>
      <c r="D82" s="101"/>
      <c r="E82" s="99">
        <v>0</v>
      </c>
      <c r="F82" s="101"/>
      <c r="G82" s="99">
        <f t="shared" si="0"/>
        <v>115747.6</v>
      </c>
      <c r="H82" s="101"/>
      <c r="I82" s="58">
        <f t="shared" si="1"/>
        <v>115747.6</v>
      </c>
      <c r="J82" s="58">
        <v>0</v>
      </c>
    </row>
    <row r="83" spans="1:10" x14ac:dyDescent="0.3">
      <c r="A83" s="108" t="s">
        <v>193</v>
      </c>
      <c r="B83" s="108"/>
      <c r="C83" s="109">
        <v>593.85</v>
      </c>
      <c r="D83" s="101"/>
      <c r="E83" s="99">
        <v>1638.67</v>
      </c>
      <c r="F83" s="101"/>
      <c r="G83" s="99">
        <f t="shared" si="0"/>
        <v>377.85</v>
      </c>
      <c r="H83" s="101"/>
      <c r="I83" s="58">
        <f t="shared" si="1"/>
        <v>2016.52</v>
      </c>
      <c r="J83" s="58">
        <v>216</v>
      </c>
    </row>
    <row r="84" spans="1:10" x14ac:dyDescent="0.3">
      <c r="A84" s="108" t="s">
        <v>194</v>
      </c>
      <c r="B84" s="108"/>
      <c r="C84" s="109">
        <v>15446.89</v>
      </c>
      <c r="D84" s="101"/>
      <c r="E84" s="99">
        <v>2725.35</v>
      </c>
      <c r="F84" s="101"/>
      <c r="G84" s="99">
        <f t="shared" si="0"/>
        <v>12513.05</v>
      </c>
      <c r="H84" s="101"/>
      <c r="I84" s="58">
        <f t="shared" si="1"/>
        <v>15238.4</v>
      </c>
      <c r="J84" s="58">
        <v>2933.84</v>
      </c>
    </row>
    <row r="85" spans="1:10" x14ac:dyDescent="0.3">
      <c r="A85" s="108" t="s">
        <v>195</v>
      </c>
      <c r="B85" s="108"/>
      <c r="C85" s="109">
        <v>2577.96</v>
      </c>
      <c r="D85" s="101"/>
      <c r="E85" s="99">
        <v>731</v>
      </c>
      <c r="F85" s="101"/>
      <c r="G85" s="99">
        <f t="shared" si="0"/>
        <v>1846.96</v>
      </c>
      <c r="H85" s="101"/>
      <c r="I85" s="58">
        <f t="shared" si="1"/>
        <v>2577.96</v>
      </c>
      <c r="J85" s="58">
        <v>731</v>
      </c>
    </row>
    <row r="86" spans="1:10" x14ac:dyDescent="0.3">
      <c r="A86" s="110" t="s">
        <v>128</v>
      </c>
      <c r="B86" s="111"/>
      <c r="C86" s="109">
        <f>SUM(C80:D85)</f>
        <v>153548.55000000002</v>
      </c>
      <c r="D86" s="101"/>
      <c r="E86" s="99">
        <f>SUM(E80:F85)</f>
        <v>13026.77</v>
      </c>
      <c r="F86" s="101"/>
      <c r="G86" s="99">
        <f>SUM(G80:H85)</f>
        <v>141147.94</v>
      </c>
      <c r="H86" s="101"/>
      <c r="I86" s="58">
        <f>SUM(I80:I85)</f>
        <v>154174.71</v>
      </c>
      <c r="J86" s="58">
        <f>SUM(J80:J85)</f>
        <v>12400.61</v>
      </c>
    </row>
    <row r="87" spans="1:10" x14ac:dyDescent="0.3">
      <c r="A87" s="53"/>
      <c r="B87" s="53"/>
      <c r="C87" s="53"/>
      <c r="D87" s="53"/>
      <c r="E87" s="53"/>
      <c r="F87" s="53"/>
      <c r="G87" s="53"/>
      <c r="H87" s="53"/>
      <c r="I87" s="53"/>
      <c r="J87" s="53"/>
    </row>
    <row r="88" spans="1:10" x14ac:dyDescent="0.3">
      <c r="A88" s="105" t="s">
        <v>196</v>
      </c>
      <c r="B88" s="102"/>
      <c r="C88" s="102"/>
      <c r="D88" s="102"/>
      <c r="E88" s="102"/>
      <c r="F88" s="102"/>
      <c r="G88" s="102"/>
      <c r="H88" s="102"/>
      <c r="I88" s="102"/>
      <c r="J88" s="102"/>
    </row>
    <row r="89" spans="1:10" x14ac:dyDescent="0.3">
      <c r="A89" s="105" t="s">
        <v>197</v>
      </c>
      <c r="B89" s="102"/>
      <c r="C89" s="102"/>
      <c r="D89" s="102"/>
      <c r="E89" s="102"/>
      <c r="F89" s="102"/>
      <c r="G89" s="102"/>
      <c r="H89" s="102"/>
      <c r="I89" s="102"/>
      <c r="J89" s="102"/>
    </row>
    <row r="90" spans="1:10" x14ac:dyDescent="0.3">
      <c r="A90" s="105" t="s">
        <v>198</v>
      </c>
      <c r="B90" s="102"/>
      <c r="C90" s="102"/>
      <c r="D90" s="102"/>
      <c r="E90" s="102"/>
      <c r="F90" s="102"/>
      <c r="G90" s="102"/>
      <c r="H90" s="102"/>
      <c r="I90" s="102"/>
      <c r="J90" s="102"/>
    </row>
    <row r="91" spans="1:10" x14ac:dyDescent="0.3">
      <c r="A91" s="105" t="s">
        <v>199</v>
      </c>
      <c r="B91" s="102"/>
      <c r="C91" s="102"/>
      <c r="D91" s="102"/>
      <c r="E91" s="102"/>
      <c r="F91" s="102"/>
      <c r="G91" s="102"/>
      <c r="H91" s="102"/>
      <c r="I91" s="102"/>
      <c r="J91" s="102"/>
    </row>
    <row r="92" spans="1:10" ht="23.25" customHeight="1" x14ac:dyDescent="0.3">
      <c r="A92" s="106" t="s">
        <v>200</v>
      </c>
      <c r="B92" s="107"/>
      <c r="C92" s="107"/>
      <c r="D92" s="107"/>
      <c r="E92" s="107"/>
      <c r="F92" s="107"/>
      <c r="G92" s="107"/>
      <c r="H92" s="107"/>
      <c r="I92" s="107"/>
      <c r="J92" s="107"/>
    </row>
    <row r="93" spans="1:10" x14ac:dyDescent="0.3">
      <c r="A93" s="105" t="s">
        <v>201</v>
      </c>
      <c r="B93" s="102"/>
      <c r="C93" s="102"/>
      <c r="D93" s="102"/>
      <c r="E93" s="102"/>
      <c r="F93" s="102"/>
      <c r="G93" s="102"/>
      <c r="H93" s="102"/>
      <c r="I93" s="102"/>
      <c r="J93" s="102"/>
    </row>
    <row r="94" spans="1:10" x14ac:dyDescent="0.3">
      <c r="A94" s="102"/>
      <c r="B94" s="102"/>
      <c r="C94" s="102"/>
      <c r="D94" s="102"/>
      <c r="E94" s="102"/>
      <c r="F94" s="102"/>
      <c r="G94" s="102"/>
      <c r="H94" s="102"/>
      <c r="I94" s="102"/>
      <c r="J94" s="102"/>
    </row>
    <row r="95" spans="1:10" x14ac:dyDescent="0.3">
      <c r="A95" s="103" t="s">
        <v>202</v>
      </c>
      <c r="B95" s="94"/>
      <c r="C95" s="94"/>
      <c r="D95" s="94"/>
      <c r="E95" s="94"/>
      <c r="F95" s="94"/>
      <c r="G95" s="94"/>
      <c r="H95" s="94"/>
      <c r="I95" s="94"/>
      <c r="J95" s="95"/>
    </row>
    <row r="96" spans="1:10" x14ac:dyDescent="0.3">
      <c r="A96" s="93" t="s">
        <v>203</v>
      </c>
      <c r="B96" s="94"/>
      <c r="C96" s="94"/>
      <c r="D96" s="94"/>
      <c r="E96" s="94"/>
      <c r="F96" s="94"/>
      <c r="G96" s="95"/>
      <c r="H96" s="96">
        <f>I39</f>
        <v>205398.63999999998</v>
      </c>
      <c r="I96" s="97"/>
      <c r="J96" s="98"/>
    </row>
    <row r="97" spans="1:10" x14ac:dyDescent="0.3">
      <c r="A97" s="93" t="s">
        <v>204</v>
      </c>
      <c r="B97" s="94"/>
      <c r="C97" s="94"/>
      <c r="D97" s="94"/>
      <c r="E97" s="94"/>
      <c r="F97" s="94"/>
      <c r="G97" s="95"/>
      <c r="H97" s="104">
        <f>I86</f>
        <v>154174.71</v>
      </c>
      <c r="I97" s="97"/>
      <c r="J97" s="98"/>
    </row>
    <row r="98" spans="1:10" x14ac:dyDescent="0.3">
      <c r="A98" s="93" t="s">
        <v>205</v>
      </c>
      <c r="B98" s="94"/>
      <c r="C98" s="94"/>
      <c r="D98" s="94"/>
      <c r="E98" s="94"/>
      <c r="F98" s="94"/>
      <c r="G98" s="95"/>
      <c r="H98" s="96">
        <f>I37-H97-I38</f>
        <v>51223.929999999993</v>
      </c>
      <c r="I98" s="97"/>
      <c r="J98" s="98"/>
    </row>
    <row r="99" spans="1:10" x14ac:dyDescent="0.3">
      <c r="A99" s="93" t="s">
        <v>206</v>
      </c>
      <c r="B99" s="94"/>
      <c r="C99" s="94"/>
      <c r="D99" s="94"/>
      <c r="E99" s="94"/>
      <c r="F99" s="94"/>
      <c r="G99" s="95"/>
      <c r="H99" s="99">
        <v>0</v>
      </c>
      <c r="I99" s="100"/>
      <c r="J99" s="101"/>
    </row>
    <row r="100" spans="1:10" x14ac:dyDescent="0.3">
      <c r="A100" s="93" t="s">
        <v>207</v>
      </c>
      <c r="B100" s="94"/>
      <c r="C100" s="94"/>
      <c r="D100" s="94"/>
      <c r="E100" s="94"/>
      <c r="F100" s="94"/>
      <c r="G100" s="95"/>
      <c r="H100" s="96">
        <f>H98-H99</f>
        <v>51223.929999999993</v>
      </c>
      <c r="I100" s="97"/>
      <c r="J100" s="98"/>
    </row>
    <row r="101" spans="1:10" x14ac:dyDescent="0.3">
      <c r="A101" s="53"/>
      <c r="B101" s="53"/>
      <c r="C101" s="53"/>
      <c r="D101" s="53"/>
      <c r="E101" s="53"/>
      <c r="F101" s="53"/>
      <c r="G101" s="53"/>
      <c r="H101" s="53"/>
      <c r="I101" s="53"/>
      <c r="J101" s="53"/>
    </row>
    <row r="102" spans="1:10" x14ac:dyDescent="0.3">
      <c r="A102" s="87" t="s">
        <v>208</v>
      </c>
      <c r="B102" s="88"/>
      <c r="C102" s="88"/>
      <c r="D102" s="88"/>
      <c r="E102" s="88"/>
      <c r="F102" s="88"/>
      <c r="G102" s="88"/>
      <c r="H102" s="88"/>
      <c r="I102" s="88"/>
      <c r="J102" s="89"/>
    </row>
    <row r="103" spans="1:10" ht="12" customHeight="1" x14ac:dyDescent="0.3">
      <c r="A103" s="90"/>
      <c r="B103" s="91"/>
      <c r="C103" s="91"/>
      <c r="D103" s="91"/>
      <c r="E103" s="91"/>
      <c r="F103" s="91"/>
      <c r="G103" s="91"/>
      <c r="H103" s="91"/>
      <c r="I103" s="91"/>
      <c r="J103" s="92"/>
    </row>
    <row r="104" spans="1:10" x14ac:dyDescent="0.3">
      <c r="A104" s="53"/>
      <c r="B104" s="53"/>
      <c r="C104" s="53"/>
      <c r="D104" s="53"/>
      <c r="E104" s="53"/>
      <c r="F104" s="53"/>
      <c r="G104" s="53"/>
      <c r="H104" s="53"/>
      <c r="I104" s="53"/>
      <c r="J104" s="53"/>
    </row>
    <row r="105" spans="1:10" x14ac:dyDescent="0.3">
      <c r="A105" s="59"/>
      <c r="B105" s="59" t="s">
        <v>210</v>
      </c>
      <c r="C105" s="59"/>
      <c r="D105" s="59"/>
      <c r="E105" s="59"/>
      <c r="F105" s="59"/>
      <c r="G105" s="59"/>
      <c r="H105" s="59"/>
      <c r="I105" s="59"/>
      <c r="J105" s="53"/>
    </row>
    <row r="106" spans="1:10" x14ac:dyDescent="0.3">
      <c r="A106" s="59"/>
      <c r="B106" s="59"/>
      <c r="C106" s="59"/>
      <c r="D106" s="59"/>
      <c r="E106" s="59"/>
      <c r="F106" s="59"/>
      <c r="G106" s="59"/>
      <c r="H106" s="59"/>
      <c r="I106" s="59"/>
      <c r="J106" s="53"/>
    </row>
    <row r="107" spans="1:10" x14ac:dyDescent="0.3">
      <c r="A107" s="59"/>
      <c r="B107" s="59"/>
      <c r="C107" s="59"/>
      <c r="D107" s="59"/>
      <c r="E107" s="59"/>
      <c r="F107" s="59"/>
      <c r="G107" s="59"/>
      <c r="H107" s="59"/>
      <c r="I107" s="59"/>
      <c r="J107" s="53"/>
    </row>
    <row r="108" spans="1:10" x14ac:dyDescent="0.3">
      <c r="A108" s="59"/>
      <c r="B108" s="59"/>
      <c r="C108" s="59"/>
      <c r="D108" s="59"/>
      <c r="E108" s="59"/>
      <c r="F108" s="59"/>
      <c r="G108" s="59"/>
      <c r="H108" s="59"/>
      <c r="I108" s="59"/>
      <c r="J108" s="53"/>
    </row>
    <row r="109" spans="1:10" x14ac:dyDescent="0.3">
      <c r="A109" s="59"/>
      <c r="B109" s="59"/>
      <c r="C109" s="59"/>
      <c r="D109" s="59"/>
      <c r="E109" s="59"/>
      <c r="F109" s="59"/>
      <c r="G109" s="59"/>
      <c r="H109" s="59"/>
      <c r="I109" s="59"/>
      <c r="J109" s="53"/>
    </row>
    <row r="110" spans="1:10" x14ac:dyDescent="0.3">
      <c r="A110" s="59"/>
      <c r="B110" s="60" t="s">
        <v>129</v>
      </c>
      <c r="C110" s="59"/>
      <c r="D110" s="59"/>
      <c r="E110" s="59"/>
      <c r="F110" s="59"/>
      <c r="G110" s="59"/>
      <c r="H110" s="60" t="s">
        <v>130</v>
      </c>
      <c r="I110" s="59"/>
      <c r="J110" s="53"/>
    </row>
    <row r="111" spans="1:10" x14ac:dyDescent="0.3">
      <c r="A111" s="59"/>
      <c r="B111" s="59" t="s">
        <v>131</v>
      </c>
      <c r="C111" s="59"/>
      <c r="D111" s="59"/>
      <c r="E111" s="59"/>
      <c r="F111" s="59"/>
      <c r="G111" s="59"/>
      <c r="H111" s="59" t="s">
        <v>132</v>
      </c>
      <c r="I111" s="59"/>
    </row>
    <row r="112" spans="1:10" x14ac:dyDescent="0.3">
      <c r="B112" s="61" t="s">
        <v>133</v>
      </c>
      <c r="H112" s="49" t="s">
        <v>134</v>
      </c>
    </row>
  </sheetData>
  <mergeCells count="147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26:D26"/>
    <mergeCell ref="E26:F26"/>
    <mergeCell ref="G26:H26"/>
    <mergeCell ref="I26:J26"/>
    <mergeCell ref="A28:J28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F33"/>
    <mergeCell ref="G33:H33"/>
    <mergeCell ref="I33:J33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70:J70"/>
    <mergeCell ref="A71:J71"/>
    <mergeCell ref="A72:J72"/>
    <mergeCell ref="A74:J74"/>
    <mergeCell ref="A75:J75"/>
    <mergeCell ref="A77:J77"/>
    <mergeCell ref="A40:J40"/>
    <mergeCell ref="A41:J41"/>
    <mergeCell ref="A42:J42"/>
    <mergeCell ref="A44:J44"/>
    <mergeCell ref="A68:J68"/>
    <mergeCell ref="A69:J69"/>
    <mergeCell ref="A78:J78"/>
    <mergeCell ref="A79:B79"/>
    <mergeCell ref="C79:D79"/>
    <mergeCell ref="E79:F79"/>
    <mergeCell ref="G79:H79"/>
    <mergeCell ref="A80:B80"/>
    <mergeCell ref="C80:D80"/>
    <mergeCell ref="E80:F80"/>
    <mergeCell ref="G80:H80"/>
    <mergeCell ref="A83:B83"/>
    <mergeCell ref="C83:D83"/>
    <mergeCell ref="E83:F83"/>
    <mergeCell ref="G83:H83"/>
    <mergeCell ref="A84:B84"/>
    <mergeCell ref="C84:D84"/>
    <mergeCell ref="E84:F84"/>
    <mergeCell ref="G84:H84"/>
    <mergeCell ref="A81:B81"/>
    <mergeCell ref="C81:D81"/>
    <mergeCell ref="E81:F81"/>
    <mergeCell ref="G81:H81"/>
    <mergeCell ref="A82:B82"/>
    <mergeCell ref="C82:D82"/>
    <mergeCell ref="E82:F82"/>
    <mergeCell ref="G82:H82"/>
    <mergeCell ref="A88:J88"/>
    <mergeCell ref="A89:J89"/>
    <mergeCell ref="A90:J90"/>
    <mergeCell ref="A91:J91"/>
    <mergeCell ref="A92:J92"/>
    <mergeCell ref="A93:J93"/>
    <mergeCell ref="A85:B85"/>
    <mergeCell ref="C85:D85"/>
    <mergeCell ref="E85:F85"/>
    <mergeCell ref="G85:H85"/>
    <mergeCell ref="A86:B86"/>
    <mergeCell ref="C86:D86"/>
    <mergeCell ref="E86:F86"/>
    <mergeCell ref="G86:H86"/>
    <mergeCell ref="A102:J103"/>
    <mergeCell ref="A98:G98"/>
    <mergeCell ref="H98:J98"/>
    <mergeCell ref="A99:G99"/>
    <mergeCell ref="H99:J99"/>
    <mergeCell ref="A100:G100"/>
    <mergeCell ref="H100:J100"/>
    <mergeCell ref="A94:J94"/>
    <mergeCell ref="A95:J95"/>
    <mergeCell ref="A96:G96"/>
    <mergeCell ref="H96:J96"/>
    <mergeCell ref="A97:G97"/>
    <mergeCell ref="H97:J97"/>
  </mergeCells>
  <hyperlinks>
    <hyperlink ref="A5" r:id="rId1" display="mailto:casadenazarejd@gmail.com"/>
    <hyperlink ref="A72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2"/>
  <sheetViews>
    <sheetView topLeftCell="A124" workbookViewId="0">
      <selection activeCell="B135" sqref="B135:B137"/>
    </sheetView>
  </sheetViews>
  <sheetFormatPr defaultRowHeight="14.4" x14ac:dyDescent="0.3"/>
  <cols>
    <col min="1" max="1" width="11" style="32" bestFit="1" customWidth="1"/>
    <col min="2" max="2" width="71.109375" style="1" customWidth="1"/>
    <col min="3" max="3" width="10.44140625" style="2" bestFit="1" customWidth="1"/>
    <col min="4" max="5" width="10.44140625" style="2" customWidth="1"/>
    <col min="6" max="16384" width="8.88671875" style="1"/>
  </cols>
  <sheetData>
    <row r="1" spans="1:5" x14ac:dyDescent="0.3">
      <c r="A1" s="4" t="s">
        <v>38</v>
      </c>
      <c r="B1" s="5"/>
      <c r="C1" s="4"/>
      <c r="D1" s="4"/>
      <c r="E1" s="6"/>
    </row>
    <row r="2" spans="1:5" x14ac:dyDescent="0.3">
      <c r="A2" s="7"/>
      <c r="B2" s="8"/>
      <c r="C2" s="9"/>
      <c r="D2" s="6"/>
      <c r="E2" s="6"/>
    </row>
    <row r="3" spans="1:5" x14ac:dyDescent="0.3">
      <c r="A3" s="4" t="s">
        <v>59</v>
      </c>
      <c r="B3" s="5"/>
      <c r="C3" s="4"/>
      <c r="D3" s="4"/>
      <c r="E3" s="6"/>
    </row>
    <row r="4" spans="1:5" x14ac:dyDescent="0.3">
      <c r="A4" s="4" t="s">
        <v>39</v>
      </c>
      <c r="B4" s="5"/>
      <c r="C4" s="4"/>
      <c r="D4" s="4"/>
      <c r="E4" s="6"/>
    </row>
    <row r="5" spans="1:5" x14ac:dyDescent="0.3">
      <c r="A5" s="7"/>
      <c r="B5" s="8"/>
      <c r="C5" s="9"/>
      <c r="D5" s="6"/>
      <c r="E5" s="6"/>
    </row>
    <row r="6" spans="1:5" x14ac:dyDescent="0.3">
      <c r="A6" s="10" t="s">
        <v>40</v>
      </c>
      <c r="B6" s="11"/>
      <c r="C6" s="9"/>
      <c r="D6" s="6"/>
      <c r="E6" s="12" t="s">
        <v>41</v>
      </c>
    </row>
    <row r="7" spans="1:5" x14ac:dyDescent="0.3">
      <c r="A7" s="10" t="s">
        <v>42</v>
      </c>
      <c r="B7" s="8"/>
      <c r="C7" s="9"/>
      <c r="D7" s="6"/>
      <c r="E7" s="12" t="s">
        <v>43</v>
      </c>
    </row>
    <row r="8" spans="1:5" x14ac:dyDescent="0.3">
      <c r="A8" s="10" t="s">
        <v>44</v>
      </c>
      <c r="B8" s="8"/>
      <c r="C8" s="9"/>
      <c r="D8" s="6"/>
      <c r="E8" s="12" t="s">
        <v>45</v>
      </c>
    </row>
    <row r="9" spans="1:5" x14ac:dyDescent="0.3">
      <c r="A9" s="13" t="s">
        <v>46</v>
      </c>
      <c r="B9" s="8"/>
      <c r="C9" s="6"/>
      <c r="D9" s="6"/>
      <c r="E9" s="12" t="s">
        <v>47</v>
      </c>
    </row>
    <row r="10" spans="1:5" x14ac:dyDescent="0.3">
      <c r="A10" s="10" t="s">
        <v>48</v>
      </c>
      <c r="B10" s="11"/>
      <c r="C10" s="6"/>
      <c r="D10" s="6"/>
      <c r="E10" s="14" t="s">
        <v>49</v>
      </c>
    </row>
    <row r="11" spans="1:5" x14ac:dyDescent="0.3">
      <c r="A11" s="10" t="s">
        <v>50</v>
      </c>
      <c r="B11" s="11"/>
      <c r="C11" s="6"/>
      <c r="D11" s="6"/>
      <c r="E11" s="15" t="s">
        <v>51</v>
      </c>
    </row>
    <row r="12" spans="1:5" x14ac:dyDescent="0.3">
      <c r="A12" s="16" t="s">
        <v>52</v>
      </c>
      <c r="B12" s="17"/>
      <c r="C12" s="18"/>
      <c r="D12" s="18"/>
      <c r="E12" s="17"/>
    </row>
    <row r="13" spans="1:5" x14ac:dyDescent="0.3">
      <c r="A13" s="19" t="s">
        <v>53</v>
      </c>
      <c r="B13" s="20" t="s">
        <v>54</v>
      </c>
      <c r="C13" s="20" t="s">
        <v>55</v>
      </c>
      <c r="D13" s="20" t="s">
        <v>56</v>
      </c>
      <c r="E13" s="20" t="s">
        <v>57</v>
      </c>
    </row>
    <row r="14" spans="1:5" x14ac:dyDescent="0.3">
      <c r="A14" s="21"/>
      <c r="B14" s="22" t="s">
        <v>58</v>
      </c>
      <c r="C14" s="23"/>
      <c r="D14" s="23"/>
      <c r="E14" s="24">
        <v>54943.26999999996</v>
      </c>
    </row>
    <row r="15" spans="1:5" x14ac:dyDescent="0.3">
      <c r="A15" s="33">
        <v>44105</v>
      </c>
      <c r="B15" s="34" t="s">
        <v>60</v>
      </c>
      <c r="C15" s="35">
        <v>3513.51</v>
      </c>
      <c r="D15" s="35">
        <v>0</v>
      </c>
      <c r="E15" s="24">
        <f t="shared" ref="E15:E78" si="0">E14+D15-C15</f>
        <v>51429.759999999958</v>
      </c>
    </row>
    <row r="16" spans="1:5" x14ac:dyDescent="0.3">
      <c r="A16" s="33">
        <v>44105</v>
      </c>
      <c r="B16" s="34" t="s">
        <v>61</v>
      </c>
      <c r="C16" s="35">
        <v>621.57000000000005</v>
      </c>
      <c r="D16" s="35">
        <v>0</v>
      </c>
      <c r="E16" s="24">
        <f t="shared" si="0"/>
        <v>50808.189999999959</v>
      </c>
    </row>
    <row r="17" spans="1:5" x14ac:dyDescent="0.3">
      <c r="A17" s="33">
        <v>44106</v>
      </c>
      <c r="B17" s="34" t="s">
        <v>62</v>
      </c>
      <c r="C17" s="35">
        <v>549.20000000000005</v>
      </c>
      <c r="D17" s="35">
        <v>0</v>
      </c>
      <c r="E17" s="24">
        <f t="shared" si="0"/>
        <v>50258.989999999962</v>
      </c>
    </row>
    <row r="18" spans="1:5" x14ac:dyDescent="0.3">
      <c r="A18" s="33">
        <v>44106</v>
      </c>
      <c r="B18" s="34" t="s">
        <v>63</v>
      </c>
      <c r="C18" s="35">
        <v>225</v>
      </c>
      <c r="D18" s="35">
        <v>0</v>
      </c>
      <c r="E18" s="24">
        <f t="shared" si="0"/>
        <v>50033.989999999962</v>
      </c>
    </row>
    <row r="19" spans="1:5" x14ac:dyDescent="0.3">
      <c r="A19" s="33">
        <v>44106</v>
      </c>
      <c r="B19" s="34" t="s">
        <v>64</v>
      </c>
      <c r="C19" s="35">
        <v>483.73</v>
      </c>
      <c r="D19" s="35">
        <v>0</v>
      </c>
      <c r="E19" s="24">
        <f t="shared" si="0"/>
        <v>49550.259999999958</v>
      </c>
    </row>
    <row r="20" spans="1:5" x14ac:dyDescent="0.3">
      <c r="A20" s="29">
        <v>44109</v>
      </c>
      <c r="B20" s="22" t="s">
        <v>65</v>
      </c>
      <c r="C20" s="23">
        <v>0</v>
      </c>
      <c r="D20" s="23">
        <v>150000</v>
      </c>
      <c r="E20" s="24">
        <f t="shared" si="0"/>
        <v>199550.25999999995</v>
      </c>
    </row>
    <row r="21" spans="1:5" x14ac:dyDescent="0.3">
      <c r="A21" s="33">
        <v>44109</v>
      </c>
      <c r="B21" s="34" t="s">
        <v>66</v>
      </c>
      <c r="C21" s="35">
        <v>738.67</v>
      </c>
      <c r="D21" s="35">
        <v>0</v>
      </c>
      <c r="E21" s="24">
        <f t="shared" si="0"/>
        <v>198811.58999999994</v>
      </c>
    </row>
    <row r="22" spans="1:5" x14ac:dyDescent="0.3">
      <c r="A22" s="33">
        <v>44109</v>
      </c>
      <c r="B22" s="34" t="s">
        <v>67</v>
      </c>
      <c r="C22" s="35">
        <v>400</v>
      </c>
      <c r="D22" s="35">
        <v>0</v>
      </c>
      <c r="E22" s="24">
        <f t="shared" si="0"/>
        <v>198411.58999999994</v>
      </c>
    </row>
    <row r="23" spans="1:5" x14ac:dyDescent="0.3">
      <c r="A23" s="33">
        <v>44109</v>
      </c>
      <c r="B23" s="34" t="s">
        <v>68</v>
      </c>
      <c r="C23" s="35">
        <v>162</v>
      </c>
      <c r="D23" s="35">
        <v>0</v>
      </c>
      <c r="E23" s="24">
        <f t="shared" si="0"/>
        <v>198249.58999999994</v>
      </c>
    </row>
    <row r="24" spans="1:5" x14ac:dyDescent="0.3">
      <c r="A24" s="33">
        <v>44109</v>
      </c>
      <c r="B24" s="34" t="s">
        <v>69</v>
      </c>
      <c r="C24" s="35">
        <v>331</v>
      </c>
      <c r="D24" s="35">
        <v>0</v>
      </c>
      <c r="E24" s="24">
        <f t="shared" si="0"/>
        <v>197918.58999999994</v>
      </c>
    </row>
    <row r="25" spans="1:5" x14ac:dyDescent="0.3">
      <c r="A25" s="33">
        <v>44109</v>
      </c>
      <c r="B25" s="34" t="s">
        <v>70</v>
      </c>
      <c r="C25" s="35">
        <v>106.5</v>
      </c>
      <c r="D25" s="35">
        <v>0</v>
      </c>
      <c r="E25" s="24">
        <f t="shared" si="0"/>
        <v>197812.08999999994</v>
      </c>
    </row>
    <row r="26" spans="1:5" x14ac:dyDescent="0.3">
      <c r="A26" s="33">
        <v>44109</v>
      </c>
      <c r="B26" s="34" t="s">
        <v>71</v>
      </c>
      <c r="C26" s="35">
        <v>103.55</v>
      </c>
      <c r="D26" s="35">
        <v>0</v>
      </c>
      <c r="E26" s="24">
        <f t="shared" si="0"/>
        <v>197708.53999999995</v>
      </c>
    </row>
    <row r="27" spans="1:5" x14ac:dyDescent="0.3">
      <c r="A27" s="33">
        <v>44109</v>
      </c>
      <c r="B27" s="34" t="s">
        <v>72</v>
      </c>
      <c r="C27" s="35">
        <v>900</v>
      </c>
      <c r="D27" s="35">
        <v>0</v>
      </c>
      <c r="E27" s="24">
        <f t="shared" si="0"/>
        <v>196808.53999999995</v>
      </c>
    </row>
    <row r="28" spans="1:5" x14ac:dyDescent="0.3">
      <c r="A28" s="33">
        <v>44109</v>
      </c>
      <c r="B28" s="34" t="s">
        <v>73</v>
      </c>
      <c r="C28" s="35">
        <v>879.75</v>
      </c>
      <c r="D28" s="35">
        <v>0</v>
      </c>
      <c r="E28" s="24">
        <f t="shared" si="0"/>
        <v>195928.78999999995</v>
      </c>
    </row>
    <row r="29" spans="1:5" x14ac:dyDescent="0.3">
      <c r="A29" s="33">
        <v>44109</v>
      </c>
      <c r="B29" s="34" t="s">
        <v>74</v>
      </c>
      <c r="C29" s="35">
        <v>596.29999999999995</v>
      </c>
      <c r="D29" s="35">
        <v>0</v>
      </c>
      <c r="E29" s="24">
        <f t="shared" si="0"/>
        <v>195332.48999999996</v>
      </c>
    </row>
    <row r="30" spans="1:5" x14ac:dyDescent="0.3">
      <c r="A30" s="33">
        <v>44109</v>
      </c>
      <c r="B30" s="34" t="s">
        <v>75</v>
      </c>
      <c r="C30" s="35">
        <v>731</v>
      </c>
      <c r="D30" s="35">
        <v>0</v>
      </c>
      <c r="E30" s="24">
        <f t="shared" si="0"/>
        <v>194601.48999999996</v>
      </c>
    </row>
    <row r="31" spans="1:5" x14ac:dyDescent="0.3">
      <c r="A31" s="33">
        <v>44109</v>
      </c>
      <c r="B31" s="34" t="s">
        <v>76</v>
      </c>
      <c r="C31" s="35">
        <v>1860.38</v>
      </c>
      <c r="D31" s="35">
        <v>0</v>
      </c>
      <c r="E31" s="24">
        <f t="shared" si="0"/>
        <v>192741.10999999996</v>
      </c>
    </row>
    <row r="32" spans="1:5" x14ac:dyDescent="0.3">
      <c r="A32" s="33">
        <v>44109</v>
      </c>
      <c r="B32" s="34" t="s">
        <v>77</v>
      </c>
      <c r="C32" s="35">
        <v>110.16</v>
      </c>
      <c r="D32" s="35">
        <v>0</v>
      </c>
      <c r="E32" s="24">
        <f t="shared" si="0"/>
        <v>192630.94999999995</v>
      </c>
    </row>
    <row r="33" spans="1:5" x14ac:dyDescent="0.3">
      <c r="A33" s="33">
        <v>44109</v>
      </c>
      <c r="B33" s="34" t="s">
        <v>78</v>
      </c>
      <c r="C33" s="35">
        <v>301.05</v>
      </c>
      <c r="D33" s="35">
        <v>0</v>
      </c>
      <c r="E33" s="24">
        <f t="shared" si="0"/>
        <v>192329.89999999997</v>
      </c>
    </row>
    <row r="34" spans="1:5" x14ac:dyDescent="0.3">
      <c r="A34" s="33">
        <v>44117</v>
      </c>
      <c r="B34" s="34" t="s">
        <v>79</v>
      </c>
      <c r="C34" s="35">
        <v>110</v>
      </c>
      <c r="D34" s="35">
        <v>0</v>
      </c>
      <c r="E34" s="24">
        <f t="shared" si="0"/>
        <v>192219.89999999997</v>
      </c>
    </row>
    <row r="35" spans="1:5" x14ac:dyDescent="0.3">
      <c r="A35" s="33">
        <v>44117</v>
      </c>
      <c r="B35" s="34" t="s">
        <v>80</v>
      </c>
      <c r="C35" s="35">
        <v>168.83</v>
      </c>
      <c r="D35" s="35">
        <v>0</v>
      </c>
      <c r="E35" s="24">
        <f t="shared" si="0"/>
        <v>192051.06999999998</v>
      </c>
    </row>
    <row r="36" spans="1:5" x14ac:dyDescent="0.3">
      <c r="A36" s="33">
        <v>44117</v>
      </c>
      <c r="B36" s="34" t="s">
        <v>81</v>
      </c>
      <c r="C36" s="35">
        <v>455.58</v>
      </c>
      <c r="D36" s="35">
        <v>0</v>
      </c>
      <c r="E36" s="24">
        <f t="shared" si="0"/>
        <v>191595.49</v>
      </c>
    </row>
    <row r="37" spans="1:5" x14ac:dyDescent="0.3">
      <c r="A37" s="33">
        <v>44117</v>
      </c>
      <c r="B37" s="34" t="s">
        <v>82</v>
      </c>
      <c r="C37" s="35">
        <v>257.07</v>
      </c>
      <c r="D37" s="35">
        <v>0</v>
      </c>
      <c r="E37" s="24">
        <f t="shared" si="0"/>
        <v>191338.41999999998</v>
      </c>
    </row>
    <row r="38" spans="1:5" x14ac:dyDescent="0.3">
      <c r="A38" s="33">
        <v>44117</v>
      </c>
      <c r="B38" s="34" t="s">
        <v>83</v>
      </c>
      <c r="C38" s="35">
        <v>62.96</v>
      </c>
      <c r="D38" s="35">
        <v>0</v>
      </c>
      <c r="E38" s="24">
        <f t="shared" si="0"/>
        <v>191275.46</v>
      </c>
    </row>
    <row r="39" spans="1:5" x14ac:dyDescent="0.3">
      <c r="A39" s="33">
        <v>44117</v>
      </c>
      <c r="B39" s="34" t="s">
        <v>84</v>
      </c>
      <c r="C39" s="35">
        <v>288.48</v>
      </c>
      <c r="D39" s="35">
        <v>0</v>
      </c>
      <c r="E39" s="24">
        <f t="shared" si="0"/>
        <v>190986.97999999998</v>
      </c>
    </row>
    <row r="40" spans="1:5" x14ac:dyDescent="0.3">
      <c r="A40" s="33">
        <v>44117</v>
      </c>
      <c r="B40" s="34" t="s">
        <v>85</v>
      </c>
      <c r="C40" s="35">
        <v>534.49</v>
      </c>
      <c r="D40" s="35">
        <v>0</v>
      </c>
      <c r="E40" s="24">
        <f t="shared" si="0"/>
        <v>190452.49</v>
      </c>
    </row>
    <row r="41" spans="1:5" x14ac:dyDescent="0.3">
      <c r="A41" s="33">
        <v>44117</v>
      </c>
      <c r="B41" s="34" t="s">
        <v>86</v>
      </c>
      <c r="C41" s="35">
        <v>1425.95</v>
      </c>
      <c r="D41" s="35">
        <v>0</v>
      </c>
      <c r="E41" s="24">
        <f t="shared" si="0"/>
        <v>189026.53999999998</v>
      </c>
    </row>
    <row r="42" spans="1:5" x14ac:dyDescent="0.3">
      <c r="A42" s="33">
        <v>44117</v>
      </c>
      <c r="B42" s="34" t="s">
        <v>87</v>
      </c>
      <c r="C42" s="35">
        <v>770</v>
      </c>
      <c r="D42" s="35">
        <v>0</v>
      </c>
      <c r="E42" s="24">
        <f t="shared" si="0"/>
        <v>188256.53999999998</v>
      </c>
    </row>
    <row r="43" spans="1:5" x14ac:dyDescent="0.3">
      <c r="A43" s="33">
        <v>44118</v>
      </c>
      <c r="B43" s="34" t="s">
        <v>88</v>
      </c>
      <c r="C43" s="35">
        <v>160.08000000000001</v>
      </c>
      <c r="D43" s="35">
        <v>0</v>
      </c>
      <c r="E43" s="24">
        <f t="shared" si="0"/>
        <v>188096.46</v>
      </c>
    </row>
    <row r="44" spans="1:5" x14ac:dyDescent="0.3">
      <c r="A44" s="33">
        <v>44119</v>
      </c>
      <c r="B44" s="34" t="s">
        <v>89</v>
      </c>
      <c r="C44" s="35">
        <v>4487.71</v>
      </c>
      <c r="D44" s="35">
        <v>0</v>
      </c>
      <c r="E44" s="24">
        <f t="shared" si="0"/>
        <v>183608.75</v>
      </c>
    </row>
    <row r="45" spans="1:5" x14ac:dyDescent="0.3">
      <c r="A45" s="33">
        <v>44119</v>
      </c>
      <c r="B45" s="34" t="s">
        <v>90</v>
      </c>
      <c r="C45" s="35">
        <v>996.87</v>
      </c>
      <c r="D45" s="35">
        <v>0</v>
      </c>
      <c r="E45" s="24">
        <f t="shared" si="0"/>
        <v>182611.88</v>
      </c>
    </row>
    <row r="46" spans="1:5" x14ac:dyDescent="0.3">
      <c r="A46" s="33">
        <v>44119</v>
      </c>
      <c r="B46" s="34" t="s">
        <v>91</v>
      </c>
      <c r="C46" s="35">
        <v>346.08</v>
      </c>
      <c r="D46" s="35">
        <v>0</v>
      </c>
      <c r="E46" s="24">
        <f t="shared" si="0"/>
        <v>182265.80000000002</v>
      </c>
    </row>
    <row r="47" spans="1:5" x14ac:dyDescent="0.3">
      <c r="A47" s="33">
        <v>44119</v>
      </c>
      <c r="B47" s="34" t="s">
        <v>92</v>
      </c>
      <c r="C47" s="35">
        <v>194.67</v>
      </c>
      <c r="D47" s="35">
        <v>0</v>
      </c>
      <c r="E47" s="24">
        <f t="shared" si="0"/>
        <v>182071.13</v>
      </c>
    </row>
    <row r="48" spans="1:5" x14ac:dyDescent="0.3">
      <c r="A48" s="33">
        <v>44119</v>
      </c>
      <c r="B48" s="34" t="s">
        <v>264</v>
      </c>
      <c r="C48" s="35">
        <v>151.22999999999999</v>
      </c>
      <c r="D48" s="35">
        <v>0</v>
      </c>
      <c r="E48" s="24">
        <f t="shared" si="0"/>
        <v>181919.9</v>
      </c>
    </row>
    <row r="49" spans="1:5" x14ac:dyDescent="0.3">
      <c r="A49" s="33">
        <v>44119</v>
      </c>
      <c r="B49" s="34" t="s">
        <v>93</v>
      </c>
      <c r="C49" s="35">
        <v>119</v>
      </c>
      <c r="D49" s="35">
        <v>0</v>
      </c>
      <c r="E49" s="24">
        <f t="shared" si="0"/>
        <v>181800.9</v>
      </c>
    </row>
    <row r="50" spans="1:5" x14ac:dyDescent="0.3">
      <c r="A50" s="33">
        <v>44120</v>
      </c>
      <c r="B50" s="34" t="s">
        <v>94</v>
      </c>
      <c r="C50" s="35">
        <v>52</v>
      </c>
      <c r="D50" s="35">
        <v>0</v>
      </c>
      <c r="E50" s="24">
        <f t="shared" si="0"/>
        <v>181748.9</v>
      </c>
    </row>
    <row r="51" spans="1:5" x14ac:dyDescent="0.3">
      <c r="A51" s="33">
        <v>44123</v>
      </c>
      <c r="B51" s="34" t="s">
        <v>95</v>
      </c>
      <c r="C51" s="35">
        <v>1240.32</v>
      </c>
      <c r="D51" s="35">
        <v>0</v>
      </c>
      <c r="E51" s="24">
        <f t="shared" si="0"/>
        <v>180508.58</v>
      </c>
    </row>
    <row r="52" spans="1:5" x14ac:dyDescent="0.3">
      <c r="A52" s="33">
        <v>44124</v>
      </c>
      <c r="B52" s="34" t="s">
        <v>96</v>
      </c>
      <c r="C52" s="35">
        <v>320</v>
      </c>
      <c r="D52" s="35">
        <v>0</v>
      </c>
      <c r="E52" s="24">
        <f t="shared" si="0"/>
        <v>180188.58</v>
      </c>
    </row>
    <row r="53" spans="1:5" x14ac:dyDescent="0.3">
      <c r="A53" s="33">
        <v>44124</v>
      </c>
      <c r="B53" s="34" t="s">
        <v>97</v>
      </c>
      <c r="C53" s="35">
        <v>139.22999999999999</v>
      </c>
      <c r="D53" s="35">
        <v>0</v>
      </c>
      <c r="E53" s="24">
        <f t="shared" si="0"/>
        <v>180049.34999999998</v>
      </c>
    </row>
    <row r="54" spans="1:5" x14ac:dyDescent="0.3">
      <c r="A54" s="33">
        <v>44124</v>
      </c>
      <c r="B54" s="34" t="s">
        <v>98</v>
      </c>
      <c r="C54" s="35">
        <v>200</v>
      </c>
      <c r="D54" s="35">
        <v>0</v>
      </c>
      <c r="E54" s="24">
        <f t="shared" si="0"/>
        <v>179849.34999999998</v>
      </c>
    </row>
    <row r="55" spans="1:5" x14ac:dyDescent="0.3">
      <c r="A55" s="33">
        <v>44125</v>
      </c>
      <c r="B55" s="34" t="s">
        <v>99</v>
      </c>
      <c r="C55" s="35">
        <v>180</v>
      </c>
      <c r="D55" s="35">
        <v>0</v>
      </c>
      <c r="E55" s="24">
        <f t="shared" si="0"/>
        <v>179669.34999999998</v>
      </c>
    </row>
    <row r="56" spans="1:5" x14ac:dyDescent="0.3">
      <c r="A56" s="33">
        <v>44126</v>
      </c>
      <c r="B56" s="34" t="s">
        <v>263</v>
      </c>
      <c r="C56" s="35">
        <v>7862.27</v>
      </c>
      <c r="D56" s="35">
        <v>0</v>
      </c>
      <c r="E56" s="24">
        <f t="shared" si="0"/>
        <v>171807.08</v>
      </c>
    </row>
    <row r="57" spans="1:5" x14ac:dyDescent="0.3">
      <c r="A57" s="33">
        <v>44126</v>
      </c>
      <c r="B57" s="34" t="s">
        <v>100</v>
      </c>
      <c r="C57" s="35">
        <v>1730</v>
      </c>
      <c r="D57" s="35">
        <v>0</v>
      </c>
      <c r="E57" s="24">
        <f t="shared" si="0"/>
        <v>170077.08</v>
      </c>
    </row>
    <row r="58" spans="1:5" x14ac:dyDescent="0.3">
      <c r="A58" s="33">
        <v>44126</v>
      </c>
      <c r="B58" s="34" t="s">
        <v>101</v>
      </c>
      <c r="C58" s="35">
        <v>1450</v>
      </c>
      <c r="D58" s="35">
        <v>0</v>
      </c>
      <c r="E58" s="24">
        <f t="shared" si="0"/>
        <v>168627.08</v>
      </c>
    </row>
    <row r="59" spans="1:5" x14ac:dyDescent="0.3">
      <c r="A59" s="33">
        <v>44126</v>
      </c>
      <c r="B59" s="34" t="s">
        <v>102</v>
      </c>
      <c r="C59" s="35">
        <v>605.39</v>
      </c>
      <c r="D59" s="35">
        <v>0</v>
      </c>
      <c r="E59" s="24">
        <f t="shared" si="0"/>
        <v>168021.68999999997</v>
      </c>
    </row>
    <row r="60" spans="1:5" x14ac:dyDescent="0.3">
      <c r="A60" s="33">
        <v>44127</v>
      </c>
      <c r="B60" s="34" t="s">
        <v>211</v>
      </c>
      <c r="C60" s="35">
        <v>6087.52</v>
      </c>
      <c r="D60" s="35">
        <v>0</v>
      </c>
      <c r="E60" s="24">
        <f t="shared" si="0"/>
        <v>161934.16999999998</v>
      </c>
    </row>
    <row r="61" spans="1:5" x14ac:dyDescent="0.3">
      <c r="A61" s="33">
        <v>44127</v>
      </c>
      <c r="B61" s="34" t="s">
        <v>103</v>
      </c>
      <c r="C61" s="35">
        <v>47.98</v>
      </c>
      <c r="D61" s="35">
        <v>0</v>
      </c>
      <c r="E61" s="24">
        <f t="shared" si="0"/>
        <v>161886.18999999997</v>
      </c>
    </row>
    <row r="62" spans="1:5" x14ac:dyDescent="0.3">
      <c r="A62" s="33">
        <v>44127</v>
      </c>
      <c r="B62" s="34" t="s">
        <v>104</v>
      </c>
      <c r="C62" s="35">
        <v>225.95</v>
      </c>
      <c r="D62" s="35">
        <v>0</v>
      </c>
      <c r="E62" s="24">
        <f t="shared" si="0"/>
        <v>161660.23999999996</v>
      </c>
    </row>
    <row r="63" spans="1:5" x14ac:dyDescent="0.3">
      <c r="A63" s="33">
        <v>44127</v>
      </c>
      <c r="B63" s="34" t="s">
        <v>105</v>
      </c>
      <c r="C63" s="35">
        <v>136.47999999999999</v>
      </c>
      <c r="D63" s="35">
        <v>0</v>
      </c>
      <c r="E63" s="24">
        <f t="shared" si="0"/>
        <v>161523.75999999995</v>
      </c>
    </row>
    <row r="64" spans="1:5" x14ac:dyDescent="0.3">
      <c r="A64" s="33">
        <v>44127</v>
      </c>
      <c r="B64" s="34" t="s">
        <v>106</v>
      </c>
      <c r="C64" s="35">
        <v>75.819999999999993</v>
      </c>
      <c r="D64" s="35">
        <v>0</v>
      </c>
      <c r="E64" s="24">
        <f t="shared" si="0"/>
        <v>161447.93999999994</v>
      </c>
    </row>
    <row r="65" spans="1:5" x14ac:dyDescent="0.3">
      <c r="A65" s="33">
        <v>44130</v>
      </c>
      <c r="B65" s="34" t="s">
        <v>108</v>
      </c>
      <c r="C65" s="35">
        <v>0</v>
      </c>
      <c r="D65" s="35">
        <v>10</v>
      </c>
      <c r="E65" s="24">
        <f t="shared" si="0"/>
        <v>161457.93999999994</v>
      </c>
    </row>
    <row r="66" spans="1:5" x14ac:dyDescent="0.3">
      <c r="A66" s="33">
        <v>44130</v>
      </c>
      <c r="B66" s="34" t="s">
        <v>109</v>
      </c>
      <c r="C66" s="35">
        <v>441.84</v>
      </c>
      <c r="D66" s="35">
        <v>0</v>
      </c>
      <c r="E66" s="24">
        <f t="shared" si="0"/>
        <v>161016.09999999995</v>
      </c>
    </row>
    <row r="67" spans="1:5" x14ac:dyDescent="0.3">
      <c r="A67" s="33">
        <v>44130</v>
      </c>
      <c r="B67" s="34" t="s">
        <v>110</v>
      </c>
      <c r="C67" s="35">
        <v>225</v>
      </c>
      <c r="D67" s="35">
        <v>0</v>
      </c>
      <c r="E67" s="24">
        <f t="shared" si="0"/>
        <v>160791.09999999995</v>
      </c>
    </row>
    <row r="68" spans="1:5" x14ac:dyDescent="0.3">
      <c r="A68" s="33">
        <v>44130</v>
      </c>
      <c r="B68" s="34" t="s">
        <v>111</v>
      </c>
      <c r="C68" s="35">
        <v>594</v>
      </c>
      <c r="D68" s="35">
        <v>0</v>
      </c>
      <c r="E68" s="24">
        <f t="shared" si="0"/>
        <v>160197.09999999995</v>
      </c>
    </row>
    <row r="69" spans="1:5" x14ac:dyDescent="0.3">
      <c r="A69" s="29">
        <v>44130</v>
      </c>
      <c r="B69" s="22" t="s">
        <v>112</v>
      </c>
      <c r="C69" s="23">
        <v>99676.06</v>
      </c>
      <c r="D69" s="23">
        <v>0</v>
      </c>
      <c r="E69" s="24">
        <f t="shared" si="0"/>
        <v>60521.03999999995</v>
      </c>
    </row>
    <row r="70" spans="1:5" x14ac:dyDescent="0.3">
      <c r="A70" s="33">
        <v>44130</v>
      </c>
      <c r="B70" s="34" t="s">
        <v>113</v>
      </c>
      <c r="C70" s="35">
        <v>78.19</v>
      </c>
      <c r="D70" s="35">
        <v>0</v>
      </c>
      <c r="E70" s="24">
        <f t="shared" si="0"/>
        <v>60442.849999999948</v>
      </c>
    </row>
    <row r="71" spans="1:5" x14ac:dyDescent="0.3">
      <c r="A71" s="33">
        <v>44130</v>
      </c>
      <c r="B71" s="34" t="s">
        <v>114</v>
      </c>
      <c r="C71" s="35">
        <v>274.3</v>
      </c>
      <c r="D71" s="35">
        <v>0</v>
      </c>
      <c r="E71" s="24">
        <f t="shared" si="0"/>
        <v>60168.549999999945</v>
      </c>
    </row>
    <row r="72" spans="1:5" x14ac:dyDescent="0.3">
      <c r="A72" s="33">
        <v>44130</v>
      </c>
      <c r="B72" s="34" t="s">
        <v>115</v>
      </c>
      <c r="C72" s="35">
        <v>150.28</v>
      </c>
      <c r="D72" s="35">
        <v>0</v>
      </c>
      <c r="E72" s="24">
        <f t="shared" si="0"/>
        <v>60018.269999999946</v>
      </c>
    </row>
    <row r="73" spans="1:5" x14ac:dyDescent="0.3">
      <c r="A73" s="33">
        <v>44130</v>
      </c>
      <c r="B73" s="34" t="s">
        <v>116</v>
      </c>
      <c r="C73" s="35">
        <v>68.78</v>
      </c>
      <c r="D73" s="35">
        <v>0</v>
      </c>
      <c r="E73" s="24">
        <f t="shared" si="0"/>
        <v>59949.489999999947</v>
      </c>
    </row>
    <row r="74" spans="1:5" x14ac:dyDescent="0.3">
      <c r="A74" s="33">
        <v>44130</v>
      </c>
      <c r="B74" s="34" t="s">
        <v>107</v>
      </c>
      <c r="C74" s="35">
        <v>10</v>
      </c>
      <c r="D74" s="35">
        <v>0</v>
      </c>
      <c r="E74" s="24">
        <f t="shared" si="0"/>
        <v>59939.489999999947</v>
      </c>
    </row>
    <row r="75" spans="1:5" x14ac:dyDescent="0.3">
      <c r="A75" s="33">
        <v>44131</v>
      </c>
      <c r="B75" s="34" t="s">
        <v>136</v>
      </c>
      <c r="C75" s="35">
        <v>950.48</v>
      </c>
      <c r="D75" s="35">
        <v>0</v>
      </c>
      <c r="E75" s="24">
        <f t="shared" si="0"/>
        <v>58989.009999999944</v>
      </c>
    </row>
    <row r="76" spans="1:5" x14ac:dyDescent="0.3">
      <c r="A76" s="33">
        <v>44131</v>
      </c>
      <c r="B76" s="34" t="s">
        <v>137</v>
      </c>
      <c r="C76" s="35">
        <v>7248.75</v>
      </c>
      <c r="D76" s="35">
        <v>0</v>
      </c>
      <c r="E76" s="24">
        <f t="shared" si="0"/>
        <v>51740.259999999944</v>
      </c>
    </row>
    <row r="77" spans="1:5" x14ac:dyDescent="0.3">
      <c r="A77" s="33">
        <v>44133</v>
      </c>
      <c r="B77" s="34" t="s">
        <v>212</v>
      </c>
      <c r="C77" s="35">
        <v>281.8</v>
      </c>
      <c r="D77" s="35">
        <v>0</v>
      </c>
      <c r="E77" s="24">
        <f t="shared" si="0"/>
        <v>51458.459999999941</v>
      </c>
    </row>
    <row r="78" spans="1:5" x14ac:dyDescent="0.3">
      <c r="A78" s="33">
        <v>44134</v>
      </c>
      <c r="B78" s="34" t="s">
        <v>213</v>
      </c>
      <c r="C78" s="35">
        <v>139.9</v>
      </c>
      <c r="D78" s="35">
        <v>0</v>
      </c>
      <c r="E78" s="24">
        <f t="shared" si="0"/>
        <v>51318.559999999939</v>
      </c>
    </row>
    <row r="79" spans="1:5" x14ac:dyDescent="0.3">
      <c r="A79" s="33">
        <v>44134</v>
      </c>
      <c r="B79" s="34" t="s">
        <v>282</v>
      </c>
      <c r="C79" s="35">
        <v>550</v>
      </c>
      <c r="D79" s="35">
        <v>0</v>
      </c>
      <c r="E79" s="24">
        <f t="shared" ref="E79:E81" si="1">E78+D79-C79</f>
        <v>50768.559999999939</v>
      </c>
    </row>
    <row r="80" spans="1:5" x14ac:dyDescent="0.3">
      <c r="A80" s="33">
        <v>44135</v>
      </c>
      <c r="B80" s="34" t="s">
        <v>117</v>
      </c>
      <c r="C80" s="35">
        <v>0</v>
      </c>
      <c r="D80" s="35">
        <v>455.37</v>
      </c>
      <c r="E80" s="24">
        <f t="shared" si="1"/>
        <v>51223.929999999942</v>
      </c>
    </row>
    <row r="81" spans="1:5" x14ac:dyDescent="0.3">
      <c r="A81" s="33"/>
      <c r="B81" s="34" t="s">
        <v>118</v>
      </c>
      <c r="C81" s="35"/>
      <c r="D81" s="35"/>
      <c r="E81" s="24">
        <f t="shared" si="1"/>
        <v>51223.929999999942</v>
      </c>
    </row>
    <row r="82" spans="1:5" x14ac:dyDescent="0.3">
      <c r="A82" s="85"/>
      <c r="B82" s="86"/>
      <c r="C82" s="70"/>
      <c r="D82" s="70"/>
      <c r="E82" s="28"/>
    </row>
    <row r="83" spans="1:5" x14ac:dyDescent="0.3">
      <c r="A83" s="85"/>
      <c r="B83" s="86"/>
      <c r="C83" s="70"/>
      <c r="D83" s="70"/>
      <c r="E83" s="28"/>
    </row>
    <row r="84" spans="1:5" ht="15" thickBot="1" x14ac:dyDescent="0.35">
      <c r="A84" s="25"/>
      <c r="B84" s="26"/>
      <c r="C84" s="27"/>
      <c r="D84" s="27"/>
      <c r="E84" s="28"/>
    </row>
    <row r="85" spans="1:5" ht="15" thickBot="1" x14ac:dyDescent="0.35">
      <c r="A85" s="25"/>
      <c r="B85" s="36" t="s">
        <v>119</v>
      </c>
      <c r="C85" s="37">
        <v>44105</v>
      </c>
      <c r="D85" s="27"/>
      <c r="E85" s="28"/>
    </row>
    <row r="86" spans="1:5" x14ac:dyDescent="0.3">
      <c r="A86" s="25"/>
      <c r="B86" s="38" t="s">
        <v>19</v>
      </c>
      <c r="C86" s="39">
        <v>2586.38</v>
      </c>
      <c r="D86" s="27"/>
      <c r="E86" s="28"/>
    </row>
    <row r="87" spans="1:5" x14ac:dyDescent="0.3">
      <c r="A87" s="25"/>
      <c r="B87" s="22" t="s">
        <v>32</v>
      </c>
      <c r="C87" s="23">
        <v>2990.89</v>
      </c>
      <c r="D87" s="27"/>
      <c r="E87" s="28"/>
    </row>
    <row r="88" spans="1:5" x14ac:dyDescent="0.3">
      <c r="A88" s="25"/>
      <c r="B88" s="22" t="s">
        <v>18</v>
      </c>
      <c r="C88" s="23">
        <v>1602.12</v>
      </c>
      <c r="D88" s="27"/>
      <c r="E88" s="28"/>
    </row>
    <row r="89" spans="1:5" x14ac:dyDescent="0.3">
      <c r="A89" s="25"/>
      <c r="B89" s="22" t="s">
        <v>14</v>
      </c>
      <c r="C89" s="23">
        <v>2055.4</v>
      </c>
      <c r="D89" s="27"/>
      <c r="E89" s="28"/>
    </row>
    <row r="90" spans="1:5" x14ac:dyDescent="0.3">
      <c r="A90" s="25"/>
      <c r="B90" s="22" t="s">
        <v>120</v>
      </c>
      <c r="C90" s="23">
        <v>1937.14</v>
      </c>
      <c r="D90" s="27"/>
      <c r="E90" s="28"/>
    </row>
    <row r="91" spans="1:5" x14ac:dyDescent="0.3">
      <c r="A91" s="25"/>
      <c r="B91" s="22" t="s">
        <v>12</v>
      </c>
      <c r="C91" s="23">
        <v>2030.15</v>
      </c>
      <c r="D91" s="27"/>
      <c r="E91" s="28"/>
    </row>
    <row r="92" spans="1:5" x14ac:dyDescent="0.3">
      <c r="A92" s="25"/>
      <c r="B92" s="22" t="s">
        <v>2</v>
      </c>
      <c r="C92" s="23">
        <v>2387.4299999999998</v>
      </c>
      <c r="D92" s="27"/>
      <c r="E92" s="28"/>
    </row>
    <row r="93" spans="1:5" x14ac:dyDescent="0.3">
      <c r="A93" s="25"/>
      <c r="B93" s="22" t="s">
        <v>33</v>
      </c>
      <c r="C93" s="23">
        <v>1343.67</v>
      </c>
      <c r="D93" s="27"/>
      <c r="E93" s="28"/>
    </row>
    <row r="94" spans="1:5" x14ac:dyDescent="0.3">
      <c r="A94" s="25"/>
      <c r="B94" s="22" t="s">
        <v>34</v>
      </c>
      <c r="C94" s="23">
        <v>3050.31</v>
      </c>
      <c r="D94" s="27"/>
      <c r="E94" s="28"/>
    </row>
    <row r="95" spans="1:5" x14ac:dyDescent="0.3">
      <c r="A95" s="25"/>
      <c r="B95" s="22" t="s">
        <v>3</v>
      </c>
      <c r="C95" s="23">
        <v>2319.5</v>
      </c>
      <c r="D95" s="27"/>
      <c r="E95" s="28"/>
    </row>
    <row r="96" spans="1:5" x14ac:dyDescent="0.3">
      <c r="A96" s="25"/>
      <c r="B96" s="22" t="s">
        <v>20</v>
      </c>
      <c r="C96" s="23">
        <v>1484.54</v>
      </c>
      <c r="D96" s="27"/>
      <c r="E96" s="28"/>
    </row>
    <row r="97" spans="1:5" x14ac:dyDescent="0.3">
      <c r="A97" s="25"/>
      <c r="B97" s="22" t="s">
        <v>21</v>
      </c>
      <c r="C97" s="23">
        <v>1817.68</v>
      </c>
      <c r="D97" s="27"/>
      <c r="E97" s="28"/>
    </row>
    <row r="98" spans="1:5" x14ac:dyDescent="0.3">
      <c r="A98" s="25"/>
      <c r="B98" s="22" t="s">
        <v>13</v>
      </c>
      <c r="C98" s="23">
        <v>2937.45</v>
      </c>
      <c r="D98" s="27"/>
      <c r="E98" s="28"/>
    </row>
    <row r="99" spans="1:5" x14ac:dyDescent="0.3">
      <c r="A99" s="25"/>
      <c r="B99" s="22" t="s">
        <v>121</v>
      </c>
      <c r="C99" s="23">
        <v>2908.05</v>
      </c>
      <c r="D99" s="27"/>
      <c r="E99" s="28"/>
    </row>
    <row r="100" spans="1:5" x14ac:dyDescent="0.3">
      <c r="A100" s="25"/>
      <c r="B100" s="22" t="s">
        <v>4</v>
      </c>
      <c r="C100" s="23">
        <v>3626.9</v>
      </c>
      <c r="D100" s="27"/>
      <c r="E100" s="28"/>
    </row>
    <row r="101" spans="1:5" x14ac:dyDescent="0.3">
      <c r="A101" s="25"/>
      <c r="B101" s="22" t="s">
        <v>122</v>
      </c>
      <c r="C101" s="23">
        <v>3990.45</v>
      </c>
      <c r="D101" s="27"/>
      <c r="E101" s="28"/>
    </row>
    <row r="102" spans="1:5" x14ac:dyDescent="0.3">
      <c r="A102" s="25"/>
      <c r="B102" s="22" t="s">
        <v>123</v>
      </c>
      <c r="C102" s="23">
        <v>1992.01</v>
      </c>
      <c r="D102" s="27"/>
      <c r="E102" s="28"/>
    </row>
    <row r="103" spans="1:5" x14ac:dyDescent="0.3">
      <c r="A103" s="25"/>
      <c r="B103" s="22" t="s">
        <v>124</v>
      </c>
      <c r="C103" s="23">
        <v>2082.84</v>
      </c>
      <c r="D103" s="27"/>
      <c r="E103" s="28"/>
    </row>
    <row r="104" spans="1:5" x14ac:dyDescent="0.3">
      <c r="A104" s="25"/>
      <c r="B104" s="22" t="s">
        <v>125</v>
      </c>
      <c r="C104" s="23">
        <v>3555.69</v>
      </c>
      <c r="D104" s="27"/>
      <c r="E104" s="28"/>
    </row>
    <row r="105" spans="1:5" x14ac:dyDescent="0.3">
      <c r="A105" s="25"/>
      <c r="B105" s="22" t="s">
        <v>35</v>
      </c>
      <c r="C105" s="23">
        <v>1737.78</v>
      </c>
      <c r="D105" s="27"/>
      <c r="E105" s="28"/>
    </row>
    <row r="106" spans="1:5" x14ac:dyDescent="0.3">
      <c r="A106" s="25"/>
      <c r="B106" s="22" t="s">
        <v>22</v>
      </c>
      <c r="C106" s="23">
        <v>1586.91</v>
      </c>
      <c r="D106" s="27"/>
      <c r="E106" s="28"/>
    </row>
    <row r="107" spans="1:5" x14ac:dyDescent="0.3">
      <c r="A107" s="25"/>
      <c r="B107" s="22" t="s">
        <v>5</v>
      </c>
      <c r="C107" s="23">
        <v>1470.24</v>
      </c>
      <c r="D107" s="27"/>
      <c r="E107" s="28"/>
    </row>
    <row r="108" spans="1:5" x14ac:dyDescent="0.3">
      <c r="A108" s="25"/>
      <c r="B108" s="22" t="s">
        <v>23</v>
      </c>
      <c r="C108" s="23">
        <v>1991.84</v>
      </c>
      <c r="D108" s="27"/>
      <c r="E108" s="28"/>
    </row>
    <row r="109" spans="1:5" x14ac:dyDescent="0.3">
      <c r="A109" s="25"/>
      <c r="B109" s="22" t="s">
        <v>15</v>
      </c>
      <c r="C109" s="23">
        <v>1941.91</v>
      </c>
      <c r="D109" s="27"/>
      <c r="E109" s="28"/>
    </row>
    <row r="110" spans="1:5" x14ac:dyDescent="0.3">
      <c r="A110" s="25"/>
      <c r="B110" s="22" t="s">
        <v>6</v>
      </c>
      <c r="C110" s="23">
        <v>2506.81</v>
      </c>
      <c r="D110" s="27"/>
      <c r="E110" s="28"/>
    </row>
    <row r="111" spans="1:5" x14ac:dyDescent="0.3">
      <c r="A111" s="25"/>
      <c r="B111" s="22" t="s">
        <v>24</v>
      </c>
      <c r="C111" s="23">
        <v>5418.65</v>
      </c>
      <c r="D111" s="27"/>
      <c r="E111" s="28"/>
    </row>
    <row r="112" spans="1:5" x14ac:dyDescent="0.3">
      <c r="A112" s="25"/>
      <c r="B112" s="22" t="s">
        <v>7</v>
      </c>
      <c r="C112" s="23">
        <v>2173.7600000000002</v>
      </c>
      <c r="D112" s="27"/>
      <c r="E112" s="28"/>
    </row>
    <row r="113" spans="1:5" x14ac:dyDescent="0.3">
      <c r="A113" s="25"/>
      <c r="B113" s="22" t="s">
        <v>126</v>
      </c>
      <c r="C113" s="23">
        <v>1976.05</v>
      </c>
      <c r="D113" s="27"/>
      <c r="E113" s="28"/>
    </row>
    <row r="114" spans="1:5" x14ac:dyDescent="0.3">
      <c r="A114" s="25"/>
      <c r="B114" s="22" t="s">
        <v>17</v>
      </c>
      <c r="C114" s="23">
        <v>1722.9</v>
      </c>
      <c r="D114" s="27"/>
      <c r="E114" s="28"/>
    </row>
    <row r="115" spans="1:5" x14ac:dyDescent="0.3">
      <c r="A115" s="25"/>
      <c r="B115" s="22" t="s">
        <v>8</v>
      </c>
      <c r="C115" s="23">
        <v>1730.2</v>
      </c>
      <c r="D115" s="27"/>
      <c r="E115" s="28"/>
    </row>
    <row r="116" spans="1:5" x14ac:dyDescent="0.3">
      <c r="A116" s="25"/>
      <c r="B116" s="22" t="s">
        <v>29</v>
      </c>
      <c r="C116" s="23">
        <v>4151.24</v>
      </c>
      <c r="D116" s="27"/>
      <c r="E116" s="28"/>
    </row>
    <row r="117" spans="1:5" x14ac:dyDescent="0.3">
      <c r="A117" s="25"/>
      <c r="B117" s="22" t="s">
        <v>30</v>
      </c>
      <c r="C117" s="23">
        <v>1706.14</v>
      </c>
      <c r="D117" s="27"/>
      <c r="E117" s="28"/>
    </row>
    <row r="118" spans="1:5" x14ac:dyDescent="0.3">
      <c r="A118" s="25"/>
      <c r="B118" s="22" t="s">
        <v>16</v>
      </c>
      <c r="C118" s="23">
        <v>2082.4899999999998</v>
      </c>
      <c r="D118" s="27"/>
      <c r="E118" s="28"/>
    </row>
    <row r="119" spans="1:5" x14ac:dyDescent="0.3">
      <c r="A119" s="25"/>
      <c r="B119" s="22" t="s">
        <v>9</v>
      </c>
      <c r="C119" s="23">
        <v>1881.82</v>
      </c>
      <c r="D119" s="27"/>
      <c r="E119" s="28"/>
    </row>
    <row r="120" spans="1:5" x14ac:dyDescent="0.3">
      <c r="A120" s="25"/>
      <c r="B120" s="22" t="s">
        <v>28</v>
      </c>
      <c r="C120" s="23">
        <v>3960.03</v>
      </c>
      <c r="D120" s="27"/>
      <c r="E120" s="28"/>
    </row>
    <row r="121" spans="1:5" x14ac:dyDescent="0.3">
      <c r="A121" s="25"/>
      <c r="B121" s="40" t="s">
        <v>25</v>
      </c>
      <c r="C121" s="41">
        <v>1700.81</v>
      </c>
      <c r="D121" s="27"/>
      <c r="E121" s="28"/>
    </row>
    <row r="122" spans="1:5" x14ac:dyDescent="0.3">
      <c r="A122" s="25"/>
      <c r="B122" s="40" t="s">
        <v>0</v>
      </c>
      <c r="C122" s="41">
        <v>1310.78</v>
      </c>
      <c r="D122" s="27"/>
      <c r="E122" s="28"/>
    </row>
    <row r="123" spans="1:5" x14ac:dyDescent="0.3">
      <c r="A123" s="25"/>
      <c r="B123" s="40" t="s">
        <v>26</v>
      </c>
      <c r="C123" s="41">
        <v>1603.35</v>
      </c>
      <c r="D123" s="27"/>
      <c r="E123" s="28"/>
    </row>
    <row r="124" spans="1:5" x14ac:dyDescent="0.3">
      <c r="A124" s="25"/>
      <c r="B124" s="40" t="s">
        <v>10</v>
      </c>
      <c r="C124" s="41">
        <v>1748.83</v>
      </c>
      <c r="D124" s="27"/>
      <c r="E124" s="28"/>
    </row>
    <row r="125" spans="1:5" x14ac:dyDescent="0.3">
      <c r="A125" s="25"/>
      <c r="B125" s="40" t="s">
        <v>31</v>
      </c>
      <c r="C125" s="41">
        <v>3210.32</v>
      </c>
      <c r="D125" s="27"/>
      <c r="E125" s="28"/>
    </row>
    <row r="126" spans="1:5" x14ac:dyDescent="0.3">
      <c r="A126" s="25"/>
      <c r="B126" s="40" t="s">
        <v>1</v>
      </c>
      <c r="C126" s="41">
        <v>1512.03</v>
      </c>
      <c r="D126" s="27"/>
      <c r="E126" s="28"/>
    </row>
    <row r="127" spans="1:5" x14ac:dyDescent="0.3">
      <c r="A127" s="25"/>
      <c r="B127" s="40" t="s">
        <v>11</v>
      </c>
      <c r="C127" s="41">
        <v>2000.67</v>
      </c>
      <c r="D127" s="27"/>
      <c r="E127" s="28"/>
    </row>
    <row r="128" spans="1:5" ht="15" thickBot="1" x14ac:dyDescent="0.35">
      <c r="A128" s="25"/>
      <c r="B128" s="40" t="s">
        <v>127</v>
      </c>
      <c r="C128" s="41">
        <v>1851.9</v>
      </c>
      <c r="D128" s="27"/>
      <c r="E128" s="28"/>
    </row>
    <row r="129" spans="1:5" ht="15" thickBot="1" x14ac:dyDescent="0.35">
      <c r="A129" s="25"/>
      <c r="B129" s="42" t="s">
        <v>128</v>
      </c>
      <c r="C129" s="43">
        <f>SUM(C86:C128)</f>
        <v>99676.060000000012</v>
      </c>
      <c r="D129" s="27"/>
      <c r="E129" s="28"/>
    </row>
    <row r="130" spans="1:5" x14ac:dyDescent="0.3">
      <c r="A130" s="25"/>
      <c r="B130" s="26"/>
      <c r="C130" s="27"/>
      <c r="D130" s="27"/>
      <c r="E130" s="28"/>
    </row>
    <row r="131" spans="1:5" s="31" customFormat="1" x14ac:dyDescent="0.3">
      <c r="A131" s="44" t="s">
        <v>135</v>
      </c>
      <c r="B131" s="45"/>
      <c r="C131" s="45"/>
      <c r="D131" s="1"/>
      <c r="E131" s="28"/>
    </row>
    <row r="132" spans="1:5" s="31" customFormat="1" x14ac:dyDescent="0.3">
      <c r="A132" s="44"/>
      <c r="B132" s="45"/>
      <c r="C132" s="45"/>
      <c r="D132" s="1"/>
      <c r="E132" s="28"/>
    </row>
    <row r="133" spans="1:5" s="31" customFormat="1" x14ac:dyDescent="0.3">
      <c r="A133" s="44"/>
      <c r="B133" s="45"/>
      <c r="C133" s="45"/>
      <c r="D133" s="1"/>
      <c r="E133" s="28"/>
    </row>
    <row r="134" spans="1:5" s="31" customFormat="1" x14ac:dyDescent="0.3">
      <c r="A134" s="44"/>
      <c r="B134" s="45"/>
      <c r="C134" s="45"/>
      <c r="D134" s="1"/>
      <c r="E134" s="28"/>
    </row>
    <row r="135" spans="1:5" s="31" customFormat="1" x14ac:dyDescent="0.3">
      <c r="A135" s="44"/>
      <c r="B135" s="46" t="s">
        <v>129</v>
      </c>
      <c r="C135" s="47" t="s">
        <v>130</v>
      </c>
      <c r="D135" s="1"/>
      <c r="E135" s="28"/>
    </row>
    <row r="136" spans="1:5" s="31" customFormat="1" x14ac:dyDescent="0.3">
      <c r="A136" s="44"/>
      <c r="B136" s="48" t="s">
        <v>131</v>
      </c>
      <c r="C136" s="49" t="s">
        <v>132</v>
      </c>
      <c r="D136" s="1"/>
      <c r="E136" s="28"/>
    </row>
    <row r="137" spans="1:5" s="31" customFormat="1" x14ac:dyDescent="0.3">
      <c r="A137" s="50"/>
      <c r="B137" s="48" t="s">
        <v>133</v>
      </c>
      <c r="C137" s="49" t="s">
        <v>134</v>
      </c>
      <c r="D137" s="1"/>
      <c r="E137" s="28"/>
    </row>
    <row r="138" spans="1:5" x14ac:dyDescent="0.3">
      <c r="A138" s="25"/>
      <c r="B138" s="26"/>
      <c r="C138" s="27"/>
      <c r="D138" s="27"/>
      <c r="E138" s="28"/>
    </row>
    <row r="139" spans="1:5" x14ac:dyDescent="0.3">
      <c r="A139" s="25"/>
      <c r="B139" s="26"/>
      <c r="C139" s="27"/>
      <c r="D139" s="27"/>
      <c r="E139" s="28"/>
    </row>
    <row r="140" spans="1:5" x14ac:dyDescent="0.3">
      <c r="A140" s="30"/>
    </row>
    <row r="141" spans="1:5" x14ac:dyDescent="0.3">
      <c r="A141" s="30"/>
    </row>
    <row r="142" spans="1:5" x14ac:dyDescent="0.3">
      <c r="A142" s="30"/>
    </row>
  </sheetData>
  <pageMargins left="0.511811024" right="0.511811024" top="0.78740157499999996" bottom="0.78740157499999996" header="0.31496062000000002" footer="0.31496062000000002"/>
  <pageSetup paperSize="9" scale="81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7"/>
  <sheetViews>
    <sheetView tabSelected="1" topLeftCell="A52" workbookViewId="0">
      <selection activeCell="C131" sqref="C131"/>
    </sheetView>
  </sheetViews>
  <sheetFormatPr defaultRowHeight="14.4" x14ac:dyDescent="0.3"/>
  <cols>
    <col min="1" max="1" width="10.6640625" style="1" bestFit="1" customWidth="1"/>
    <col min="2" max="2" width="11" style="3" customWidth="1"/>
    <col min="3" max="3" width="48.77734375" style="1" customWidth="1"/>
    <col min="4" max="4" width="38.44140625" style="1" customWidth="1"/>
    <col min="5" max="5" width="11.33203125" style="2" customWidth="1"/>
    <col min="6" max="6" width="11" style="2" customWidth="1"/>
    <col min="7" max="16384" width="8.88671875" style="1"/>
  </cols>
  <sheetData>
    <row r="1" spans="1:6" x14ac:dyDescent="0.3">
      <c r="B1" s="62"/>
      <c r="C1" s="157" t="s">
        <v>254</v>
      </c>
      <c r="D1" s="157"/>
    </row>
    <row r="2" spans="1:6" x14ac:dyDescent="0.3">
      <c r="B2" s="62"/>
      <c r="C2" s="158" t="s">
        <v>262</v>
      </c>
      <c r="D2" s="158"/>
    </row>
    <row r="3" spans="1:6" x14ac:dyDescent="0.3">
      <c r="B3" s="62"/>
      <c r="C3" s="159" t="s">
        <v>255</v>
      </c>
      <c r="D3" s="159"/>
    </row>
    <row r="4" spans="1:6" ht="26.4" x14ac:dyDescent="0.3">
      <c r="A4" s="63" t="s">
        <v>256</v>
      </c>
      <c r="B4" s="64" t="s">
        <v>257</v>
      </c>
      <c r="C4" s="65" t="s">
        <v>258</v>
      </c>
      <c r="D4" s="66" t="s">
        <v>259</v>
      </c>
      <c r="E4" s="67" t="s">
        <v>260</v>
      </c>
      <c r="F4" s="67" t="s">
        <v>261</v>
      </c>
    </row>
    <row r="5" spans="1:6" x14ac:dyDescent="0.3">
      <c r="A5" s="68">
        <v>44105</v>
      </c>
      <c r="B5" s="69">
        <v>581134</v>
      </c>
      <c r="C5" s="34" t="s">
        <v>229</v>
      </c>
      <c r="D5" s="40" t="s">
        <v>271</v>
      </c>
      <c r="E5" s="35">
        <v>151.22999999999999</v>
      </c>
      <c r="F5" s="35">
        <v>151.22999999999999</v>
      </c>
    </row>
    <row r="6" spans="1:6" x14ac:dyDescent="0.3">
      <c r="A6" s="68">
        <v>44105</v>
      </c>
      <c r="B6" s="69">
        <v>3212</v>
      </c>
      <c r="C6" s="34" t="s">
        <v>240</v>
      </c>
      <c r="D6" s="34" t="s">
        <v>266</v>
      </c>
      <c r="E6" s="35">
        <v>103.55</v>
      </c>
      <c r="F6" s="35">
        <v>103.55</v>
      </c>
    </row>
    <row r="7" spans="1:6" x14ac:dyDescent="0.3">
      <c r="A7" s="68">
        <v>44105</v>
      </c>
      <c r="B7" s="69">
        <v>712</v>
      </c>
      <c r="C7" s="34" t="s">
        <v>36</v>
      </c>
      <c r="D7" s="40" t="s">
        <v>270</v>
      </c>
      <c r="E7" s="35">
        <v>180</v>
      </c>
      <c r="F7" s="35">
        <v>180</v>
      </c>
    </row>
    <row r="8" spans="1:6" x14ac:dyDescent="0.3">
      <c r="A8" s="68">
        <v>44105</v>
      </c>
      <c r="B8" s="69">
        <v>1109</v>
      </c>
      <c r="C8" s="34" t="s">
        <v>36</v>
      </c>
      <c r="D8" s="40" t="s">
        <v>270</v>
      </c>
      <c r="E8" s="35">
        <v>414</v>
      </c>
      <c r="F8" s="35">
        <v>414</v>
      </c>
    </row>
    <row r="9" spans="1:6" x14ac:dyDescent="0.3">
      <c r="A9" s="68">
        <v>44105</v>
      </c>
      <c r="B9" s="69">
        <v>167</v>
      </c>
      <c r="C9" s="34" t="s">
        <v>224</v>
      </c>
      <c r="D9" s="34" t="s">
        <v>267</v>
      </c>
      <c r="E9" s="35">
        <v>879.75</v>
      </c>
      <c r="F9" s="35">
        <v>879.75</v>
      </c>
    </row>
    <row r="10" spans="1:6" x14ac:dyDescent="0.3">
      <c r="A10" s="68">
        <v>44105</v>
      </c>
      <c r="B10" s="69">
        <v>6328</v>
      </c>
      <c r="C10" s="34" t="s">
        <v>226</v>
      </c>
      <c r="D10" s="34" t="s">
        <v>244</v>
      </c>
      <c r="E10" s="35">
        <v>4487.71</v>
      </c>
      <c r="F10" s="35">
        <v>4487.71</v>
      </c>
    </row>
    <row r="11" spans="1:6" x14ac:dyDescent="0.3">
      <c r="A11" s="68">
        <v>44106</v>
      </c>
      <c r="B11" s="69">
        <v>59225584</v>
      </c>
      <c r="C11" s="34" t="s">
        <v>230</v>
      </c>
      <c r="D11" s="34" t="s">
        <v>272</v>
      </c>
      <c r="E11" s="35">
        <v>455.58</v>
      </c>
      <c r="F11" s="35">
        <v>455.58</v>
      </c>
    </row>
    <row r="12" spans="1:6" x14ac:dyDescent="0.3">
      <c r="A12" s="68">
        <v>44106</v>
      </c>
      <c r="B12" s="69">
        <v>59247651</v>
      </c>
      <c r="C12" s="34" t="s">
        <v>230</v>
      </c>
      <c r="D12" s="34" t="s">
        <v>272</v>
      </c>
      <c r="E12" s="35">
        <v>288.48</v>
      </c>
      <c r="F12" s="35">
        <v>288.48</v>
      </c>
    </row>
    <row r="13" spans="1:6" x14ac:dyDescent="0.3">
      <c r="A13" s="68">
        <v>44106</v>
      </c>
      <c r="B13" s="69">
        <v>59257079</v>
      </c>
      <c r="C13" s="34" t="s">
        <v>230</v>
      </c>
      <c r="D13" s="34" t="s">
        <v>272</v>
      </c>
      <c r="E13" s="35">
        <v>534.49</v>
      </c>
      <c r="F13" s="35">
        <v>534.49</v>
      </c>
    </row>
    <row r="14" spans="1:6" x14ac:dyDescent="0.3">
      <c r="A14" s="68">
        <v>44106</v>
      </c>
      <c r="B14" s="69">
        <v>59269322</v>
      </c>
      <c r="C14" s="34" t="s">
        <v>230</v>
      </c>
      <c r="D14" s="34" t="s">
        <v>272</v>
      </c>
      <c r="E14" s="35">
        <v>257.07</v>
      </c>
      <c r="F14" s="35">
        <v>257.07</v>
      </c>
    </row>
    <row r="15" spans="1:6" x14ac:dyDescent="0.3">
      <c r="A15" s="68">
        <v>44106</v>
      </c>
      <c r="B15" s="69">
        <v>59257080</v>
      </c>
      <c r="C15" s="34" t="s">
        <v>230</v>
      </c>
      <c r="D15" s="34" t="s">
        <v>272</v>
      </c>
      <c r="E15" s="35">
        <v>1425.95</v>
      </c>
      <c r="F15" s="35">
        <v>1425.95</v>
      </c>
    </row>
    <row r="16" spans="1:6" x14ac:dyDescent="0.3">
      <c r="A16" s="68">
        <v>44106</v>
      </c>
      <c r="B16" s="69">
        <v>59225585</v>
      </c>
      <c r="C16" s="34" t="s">
        <v>230</v>
      </c>
      <c r="D16" s="34" t="s">
        <v>272</v>
      </c>
      <c r="E16" s="35">
        <v>62.96</v>
      </c>
      <c r="F16" s="35">
        <v>62.96</v>
      </c>
    </row>
    <row r="17" spans="1:6" x14ac:dyDescent="0.3">
      <c r="A17" s="68">
        <v>44106</v>
      </c>
      <c r="B17" s="69">
        <v>59225583</v>
      </c>
      <c r="C17" s="34" t="s">
        <v>230</v>
      </c>
      <c r="D17" s="34" t="s">
        <v>272</v>
      </c>
      <c r="E17" s="35">
        <v>168.83</v>
      </c>
      <c r="F17" s="35">
        <v>168.83</v>
      </c>
    </row>
    <row r="18" spans="1:6" x14ac:dyDescent="0.3">
      <c r="A18" s="68">
        <v>44106</v>
      </c>
      <c r="B18" s="69">
        <v>2542</v>
      </c>
      <c r="C18" s="34" t="s">
        <v>214</v>
      </c>
      <c r="D18" s="34" t="s">
        <v>267</v>
      </c>
      <c r="E18" s="35">
        <v>301.05</v>
      </c>
      <c r="F18" s="35">
        <v>301.05</v>
      </c>
    </row>
    <row r="19" spans="1:6" x14ac:dyDescent="0.3">
      <c r="A19" s="68">
        <v>44107</v>
      </c>
      <c r="B19" s="69">
        <v>5672</v>
      </c>
      <c r="C19" s="34" t="s">
        <v>218</v>
      </c>
      <c r="D19" s="40" t="s">
        <v>271</v>
      </c>
      <c r="E19" s="35">
        <v>106.5</v>
      </c>
      <c r="F19" s="35">
        <v>106.5</v>
      </c>
    </row>
    <row r="20" spans="1:6" x14ac:dyDescent="0.3">
      <c r="A20" s="68">
        <v>44109</v>
      </c>
      <c r="B20" s="69">
        <v>8849</v>
      </c>
      <c r="C20" s="34" t="s">
        <v>241</v>
      </c>
      <c r="D20" s="34" t="s">
        <v>272</v>
      </c>
      <c r="E20" s="35">
        <v>320</v>
      </c>
      <c r="F20" s="35">
        <v>320</v>
      </c>
    </row>
    <row r="21" spans="1:6" x14ac:dyDescent="0.3">
      <c r="A21" s="68">
        <v>44111</v>
      </c>
      <c r="B21" s="69">
        <v>3652</v>
      </c>
      <c r="C21" s="34" t="s">
        <v>228</v>
      </c>
      <c r="D21" s="34" t="s">
        <v>272</v>
      </c>
      <c r="E21" s="35">
        <v>119</v>
      </c>
      <c r="F21" s="35">
        <v>119</v>
      </c>
    </row>
    <row r="22" spans="1:6" x14ac:dyDescent="0.3">
      <c r="A22" s="68">
        <v>44112</v>
      </c>
      <c r="B22" s="69">
        <v>697557</v>
      </c>
      <c r="C22" s="34" t="s">
        <v>236</v>
      </c>
      <c r="D22" s="34" t="s">
        <v>272</v>
      </c>
      <c r="E22" s="35">
        <v>78.19</v>
      </c>
      <c r="F22" s="35">
        <v>78.19</v>
      </c>
    </row>
    <row r="23" spans="1:6" x14ac:dyDescent="0.3">
      <c r="A23" s="68">
        <v>44112</v>
      </c>
      <c r="B23" s="69">
        <v>69400</v>
      </c>
      <c r="C23" s="34" t="s">
        <v>238</v>
      </c>
      <c r="D23" s="34" t="s">
        <v>273</v>
      </c>
      <c r="E23" s="35">
        <v>441.84</v>
      </c>
      <c r="F23" s="35">
        <v>441.84</v>
      </c>
    </row>
    <row r="24" spans="1:6" x14ac:dyDescent="0.3">
      <c r="A24" s="68">
        <v>44112</v>
      </c>
      <c r="B24" s="69">
        <v>4454</v>
      </c>
      <c r="C24" s="34" t="s">
        <v>232</v>
      </c>
      <c r="D24" s="40" t="s">
        <v>270</v>
      </c>
      <c r="E24" s="35">
        <v>225</v>
      </c>
      <c r="F24" s="35">
        <v>225</v>
      </c>
    </row>
    <row r="25" spans="1:6" x14ac:dyDescent="0.3">
      <c r="A25" s="68">
        <v>44112</v>
      </c>
      <c r="B25" s="69">
        <v>76</v>
      </c>
      <c r="C25" s="34" t="s">
        <v>242</v>
      </c>
      <c r="D25" s="40" t="s">
        <v>270</v>
      </c>
      <c r="E25" s="35">
        <v>770</v>
      </c>
      <c r="F25" s="35">
        <v>770</v>
      </c>
    </row>
    <row r="26" spans="1:6" x14ac:dyDescent="0.3">
      <c r="A26" s="68">
        <v>44113</v>
      </c>
      <c r="B26" s="69">
        <v>19274</v>
      </c>
      <c r="C26" s="34" t="s">
        <v>233</v>
      </c>
      <c r="D26" s="40" t="s">
        <v>271</v>
      </c>
      <c r="E26" s="35">
        <v>139.22999999999999</v>
      </c>
      <c r="F26" s="35">
        <v>139.22999999999999</v>
      </c>
    </row>
    <row r="27" spans="1:6" x14ac:dyDescent="0.3">
      <c r="A27" s="68">
        <v>44113</v>
      </c>
      <c r="B27" s="69">
        <v>369564</v>
      </c>
      <c r="C27" s="34" t="s">
        <v>235</v>
      </c>
      <c r="D27" s="34" t="s">
        <v>272</v>
      </c>
      <c r="E27" s="35">
        <v>228.55</v>
      </c>
      <c r="F27" s="35">
        <v>228.55</v>
      </c>
    </row>
    <row r="28" spans="1:6" x14ac:dyDescent="0.3">
      <c r="A28" s="68">
        <v>44113</v>
      </c>
      <c r="B28" s="69">
        <v>729566</v>
      </c>
      <c r="C28" s="34" t="s">
        <v>235</v>
      </c>
      <c r="D28" s="34" t="s">
        <v>272</v>
      </c>
      <c r="E28" s="35">
        <v>47.98</v>
      </c>
      <c r="F28" s="35">
        <v>47.98</v>
      </c>
    </row>
    <row r="29" spans="1:6" x14ac:dyDescent="0.3">
      <c r="A29" s="68">
        <v>44116</v>
      </c>
      <c r="B29" s="69">
        <v>656413</v>
      </c>
      <c r="C29" s="34" t="s">
        <v>234</v>
      </c>
      <c r="D29" s="34" t="s">
        <v>272</v>
      </c>
      <c r="E29" s="35">
        <v>136.47999999999999</v>
      </c>
      <c r="F29" s="35">
        <v>136.47999999999999</v>
      </c>
    </row>
    <row r="30" spans="1:6" x14ac:dyDescent="0.3">
      <c r="A30" s="68">
        <v>44117</v>
      </c>
      <c r="B30" s="69">
        <v>561499</v>
      </c>
      <c r="C30" s="34" t="s">
        <v>225</v>
      </c>
      <c r="D30" s="34" t="s">
        <v>244</v>
      </c>
      <c r="E30" s="35">
        <v>194.67</v>
      </c>
      <c r="F30" s="35">
        <v>194.67</v>
      </c>
    </row>
    <row r="31" spans="1:6" x14ac:dyDescent="0.3">
      <c r="A31" s="68">
        <v>44117</v>
      </c>
      <c r="B31" s="69">
        <v>561497</v>
      </c>
      <c r="C31" s="34" t="s">
        <v>225</v>
      </c>
      <c r="D31" s="34" t="s">
        <v>273</v>
      </c>
      <c r="E31" s="35">
        <v>346.08</v>
      </c>
      <c r="F31" s="35">
        <v>346.08</v>
      </c>
    </row>
    <row r="32" spans="1:6" x14ac:dyDescent="0.3">
      <c r="A32" s="68">
        <v>44117</v>
      </c>
      <c r="B32" s="69">
        <v>975178</v>
      </c>
      <c r="C32" s="34" t="s">
        <v>227</v>
      </c>
      <c r="D32" s="34" t="s">
        <v>273</v>
      </c>
      <c r="E32" s="35">
        <v>996.87</v>
      </c>
      <c r="F32" s="35">
        <v>996.87</v>
      </c>
    </row>
    <row r="33" spans="1:6" x14ac:dyDescent="0.3">
      <c r="A33" s="68">
        <v>44118</v>
      </c>
      <c r="B33" s="69">
        <v>4388</v>
      </c>
      <c r="C33" s="34" t="s">
        <v>243</v>
      </c>
      <c r="D33" s="40" t="s">
        <v>270</v>
      </c>
      <c r="E33" s="35">
        <v>160.08000000000001</v>
      </c>
      <c r="F33" s="35">
        <v>160.08000000000001</v>
      </c>
    </row>
    <row r="34" spans="1:6" x14ac:dyDescent="0.3">
      <c r="A34" s="68">
        <v>44119</v>
      </c>
      <c r="B34" s="69">
        <v>323917</v>
      </c>
      <c r="C34" s="34" t="s">
        <v>236</v>
      </c>
      <c r="D34" s="34" t="s">
        <v>272</v>
      </c>
      <c r="E34" s="35">
        <v>643.44000000000005</v>
      </c>
      <c r="F34" s="35">
        <v>643.44000000000005</v>
      </c>
    </row>
    <row r="35" spans="1:6" x14ac:dyDescent="0.3">
      <c r="A35" s="68">
        <v>44119</v>
      </c>
      <c r="B35" s="69">
        <v>35911</v>
      </c>
      <c r="C35" s="34" t="s">
        <v>245</v>
      </c>
      <c r="D35" s="34" t="s">
        <v>267</v>
      </c>
      <c r="E35" s="35">
        <v>52</v>
      </c>
      <c r="F35" s="35">
        <v>52</v>
      </c>
    </row>
    <row r="36" spans="1:6" x14ac:dyDescent="0.3">
      <c r="A36" s="68">
        <v>44122</v>
      </c>
      <c r="B36" s="69">
        <v>774047</v>
      </c>
      <c r="C36" s="34" t="s">
        <v>236</v>
      </c>
      <c r="D36" s="34" t="s">
        <v>272</v>
      </c>
      <c r="E36" s="35">
        <v>110.16</v>
      </c>
      <c r="F36" s="35">
        <v>110.16</v>
      </c>
    </row>
    <row r="37" spans="1:6" x14ac:dyDescent="0.3">
      <c r="A37" s="68">
        <v>44123</v>
      </c>
      <c r="B37" s="69">
        <v>8972</v>
      </c>
      <c r="C37" s="34" t="s">
        <v>241</v>
      </c>
      <c r="D37" s="34" t="s">
        <v>272</v>
      </c>
      <c r="E37" s="35">
        <v>400</v>
      </c>
      <c r="F37" s="35">
        <v>400</v>
      </c>
    </row>
    <row r="38" spans="1:6" x14ac:dyDescent="0.3">
      <c r="A38" s="68">
        <v>44123</v>
      </c>
      <c r="B38" s="69">
        <v>4461</v>
      </c>
      <c r="C38" s="34" t="s">
        <v>232</v>
      </c>
      <c r="D38" s="40" t="s">
        <v>270</v>
      </c>
      <c r="E38" s="35">
        <v>969</v>
      </c>
      <c r="F38" s="35">
        <v>969</v>
      </c>
    </row>
    <row r="39" spans="1:6" x14ac:dyDescent="0.3">
      <c r="A39" s="68">
        <v>44124</v>
      </c>
      <c r="B39" s="69">
        <v>6375</v>
      </c>
      <c r="C39" s="34" t="s">
        <v>246</v>
      </c>
      <c r="D39" s="40" t="s">
        <v>270</v>
      </c>
      <c r="E39" s="35">
        <v>1730</v>
      </c>
      <c r="F39" s="35">
        <v>1730</v>
      </c>
    </row>
    <row r="40" spans="1:6" x14ac:dyDescent="0.3">
      <c r="A40" s="68">
        <v>44124</v>
      </c>
      <c r="B40" s="69">
        <v>2123</v>
      </c>
      <c r="C40" s="34" t="s">
        <v>248</v>
      </c>
      <c r="D40" s="40" t="s">
        <v>270</v>
      </c>
      <c r="E40" s="35">
        <v>200</v>
      </c>
      <c r="F40" s="35">
        <v>200</v>
      </c>
    </row>
    <row r="41" spans="1:6" x14ac:dyDescent="0.3">
      <c r="A41" s="68">
        <v>44124</v>
      </c>
      <c r="B41" s="69">
        <v>2637</v>
      </c>
      <c r="C41" s="34" t="s">
        <v>247</v>
      </c>
      <c r="D41" s="34" t="s">
        <v>267</v>
      </c>
      <c r="E41" s="35">
        <v>605.39</v>
      </c>
      <c r="F41" s="35">
        <v>605.39</v>
      </c>
    </row>
    <row r="42" spans="1:6" x14ac:dyDescent="0.3">
      <c r="A42" s="68">
        <v>44124</v>
      </c>
      <c r="B42" s="69">
        <v>2233</v>
      </c>
      <c r="C42" s="34" t="s">
        <v>265</v>
      </c>
      <c r="D42" s="34" t="s">
        <v>266</v>
      </c>
      <c r="E42" s="35">
        <v>274.3</v>
      </c>
      <c r="F42" s="35">
        <v>274.3</v>
      </c>
    </row>
    <row r="43" spans="1:6" x14ac:dyDescent="0.3">
      <c r="A43" s="68">
        <v>44125</v>
      </c>
      <c r="B43" s="69">
        <v>228923</v>
      </c>
      <c r="C43" s="34" t="s">
        <v>27</v>
      </c>
      <c r="D43" s="40" t="s">
        <v>270</v>
      </c>
      <c r="E43" s="35">
        <v>5202.2700000000004</v>
      </c>
      <c r="F43" s="35">
        <v>5202.2700000000004</v>
      </c>
    </row>
    <row r="44" spans="1:6" x14ac:dyDescent="0.3">
      <c r="A44" s="68">
        <v>44125</v>
      </c>
      <c r="B44" s="69">
        <v>28997</v>
      </c>
      <c r="C44" s="34" t="s">
        <v>220</v>
      </c>
      <c r="D44" s="34" t="s">
        <v>266</v>
      </c>
      <c r="E44" s="35">
        <v>216</v>
      </c>
      <c r="F44" s="35">
        <v>216</v>
      </c>
    </row>
    <row r="45" spans="1:6" x14ac:dyDescent="0.3">
      <c r="A45" s="68">
        <v>44125</v>
      </c>
      <c r="B45" s="69">
        <v>654</v>
      </c>
      <c r="C45" s="34" t="s">
        <v>249</v>
      </c>
      <c r="D45" s="40" t="s">
        <v>271</v>
      </c>
      <c r="E45" s="35">
        <v>1450</v>
      </c>
      <c r="F45" s="35">
        <v>1450</v>
      </c>
    </row>
    <row r="46" spans="1:6" x14ac:dyDescent="0.3">
      <c r="A46" s="68">
        <v>44126</v>
      </c>
      <c r="B46" s="69">
        <v>88142</v>
      </c>
      <c r="C46" s="34" t="s">
        <v>27</v>
      </c>
      <c r="D46" s="40" t="s">
        <v>270</v>
      </c>
      <c r="E46" s="35">
        <v>2660</v>
      </c>
      <c r="F46" s="35">
        <v>2660</v>
      </c>
    </row>
    <row r="47" spans="1:6" x14ac:dyDescent="0.3">
      <c r="A47" s="68">
        <v>44126</v>
      </c>
      <c r="B47" s="69">
        <v>5050</v>
      </c>
      <c r="C47" s="34" t="s">
        <v>222</v>
      </c>
      <c r="D47" s="34" t="s">
        <v>223</v>
      </c>
      <c r="E47" s="35">
        <v>1785.03</v>
      </c>
      <c r="F47" s="35">
        <v>1785.03</v>
      </c>
    </row>
    <row r="48" spans="1:6" x14ac:dyDescent="0.3">
      <c r="A48" s="68">
        <v>44127</v>
      </c>
      <c r="B48" s="69">
        <v>36257</v>
      </c>
      <c r="C48" s="34" t="s">
        <v>250</v>
      </c>
      <c r="D48" s="34" t="s">
        <v>274</v>
      </c>
      <c r="E48" s="35">
        <v>75.819999999999993</v>
      </c>
      <c r="F48" s="35">
        <v>75.819999999999993</v>
      </c>
    </row>
    <row r="49" spans="1:6" x14ac:dyDescent="0.3">
      <c r="A49" s="68">
        <v>44127</v>
      </c>
      <c r="B49" s="69">
        <v>2725</v>
      </c>
      <c r="C49" s="34" t="s">
        <v>217</v>
      </c>
      <c r="D49" s="40" t="s">
        <v>270</v>
      </c>
      <c r="E49" s="35">
        <v>553.6</v>
      </c>
      <c r="F49" s="35">
        <v>553.6</v>
      </c>
    </row>
    <row r="50" spans="1:6" x14ac:dyDescent="0.3">
      <c r="A50" s="68">
        <v>44127</v>
      </c>
      <c r="B50" s="69">
        <v>425463</v>
      </c>
      <c r="C50" s="34" t="s">
        <v>216</v>
      </c>
      <c r="D50" s="40" t="s">
        <v>270</v>
      </c>
      <c r="E50" s="35">
        <v>196.76</v>
      </c>
      <c r="F50" s="35">
        <v>196.76</v>
      </c>
    </row>
    <row r="51" spans="1:6" x14ac:dyDescent="0.3">
      <c r="A51" s="68">
        <v>44128</v>
      </c>
      <c r="B51" s="69">
        <v>2492081</v>
      </c>
      <c r="C51" s="34" t="s">
        <v>231</v>
      </c>
      <c r="D51" s="34" t="s">
        <v>269</v>
      </c>
      <c r="E51" s="35">
        <v>515.20000000000005</v>
      </c>
      <c r="F51" s="35">
        <v>515.20000000000005</v>
      </c>
    </row>
    <row r="52" spans="1:6" x14ac:dyDescent="0.3">
      <c r="A52" s="68">
        <v>44128</v>
      </c>
      <c r="B52" s="69">
        <v>2492080</v>
      </c>
      <c r="C52" s="34" t="s">
        <v>231</v>
      </c>
      <c r="D52" s="34" t="s">
        <v>269</v>
      </c>
      <c r="E52" s="35">
        <v>958.14</v>
      </c>
      <c r="F52" s="35">
        <v>958.14</v>
      </c>
    </row>
    <row r="53" spans="1:6" x14ac:dyDescent="0.3">
      <c r="A53" s="68">
        <v>44130</v>
      </c>
      <c r="B53" s="69">
        <v>53602</v>
      </c>
      <c r="C53" s="34" t="s">
        <v>252</v>
      </c>
      <c r="D53" s="34" t="s">
        <v>269</v>
      </c>
      <c r="E53" s="35">
        <v>68.78</v>
      </c>
      <c r="F53" s="35">
        <v>68.78</v>
      </c>
    </row>
    <row r="54" spans="1:6" x14ac:dyDescent="0.3">
      <c r="A54" s="68">
        <v>44130</v>
      </c>
      <c r="B54" s="69">
        <v>5506</v>
      </c>
      <c r="C54" s="34" t="s">
        <v>251</v>
      </c>
      <c r="D54" s="34" t="s">
        <v>268</v>
      </c>
      <c r="E54" s="35">
        <v>150.28</v>
      </c>
      <c r="F54" s="35">
        <v>150.28</v>
      </c>
    </row>
    <row r="55" spans="1:6" x14ac:dyDescent="0.3">
      <c r="A55" s="68">
        <v>44130</v>
      </c>
      <c r="B55" s="69">
        <v>9714</v>
      </c>
      <c r="C55" s="34" t="s">
        <v>221</v>
      </c>
      <c r="D55" s="34" t="s">
        <v>268</v>
      </c>
      <c r="E55" s="35">
        <v>462.5</v>
      </c>
      <c r="F55" s="35">
        <v>462.5</v>
      </c>
    </row>
    <row r="56" spans="1:6" x14ac:dyDescent="0.3">
      <c r="A56" s="68">
        <v>44130</v>
      </c>
      <c r="B56" s="69">
        <v>4464</v>
      </c>
      <c r="C56" s="34" t="s">
        <v>232</v>
      </c>
      <c r="D56" s="40" t="s">
        <v>270</v>
      </c>
      <c r="E56" s="35">
        <v>785</v>
      </c>
      <c r="F56" s="35">
        <v>785</v>
      </c>
    </row>
    <row r="57" spans="1:6" x14ac:dyDescent="0.3">
      <c r="A57" s="68">
        <v>44131</v>
      </c>
      <c r="B57" s="69"/>
      <c r="C57" s="34" t="s">
        <v>37</v>
      </c>
      <c r="D57" s="34" t="s">
        <v>273</v>
      </c>
      <c r="E57" s="35">
        <v>7248.75</v>
      </c>
      <c r="F57" s="35">
        <v>7248.75</v>
      </c>
    </row>
    <row r="58" spans="1:6" x14ac:dyDescent="0.3">
      <c r="A58" s="68">
        <v>44131</v>
      </c>
      <c r="B58" s="69">
        <v>4888</v>
      </c>
      <c r="C58" s="34" t="s">
        <v>219</v>
      </c>
      <c r="D58" s="40" t="s">
        <v>271</v>
      </c>
      <c r="E58" s="35">
        <v>731</v>
      </c>
      <c r="F58" s="35">
        <v>731</v>
      </c>
    </row>
    <row r="59" spans="1:6" x14ac:dyDescent="0.3">
      <c r="A59" s="68">
        <v>44132</v>
      </c>
      <c r="B59" s="69">
        <v>9723</v>
      </c>
      <c r="C59" s="34" t="s">
        <v>221</v>
      </c>
      <c r="D59" s="34" t="s">
        <v>268</v>
      </c>
      <c r="E59" s="35">
        <v>365</v>
      </c>
      <c r="F59" s="35">
        <v>365</v>
      </c>
    </row>
    <row r="60" spans="1:6" x14ac:dyDescent="0.3">
      <c r="A60" s="68">
        <v>44132</v>
      </c>
      <c r="B60" s="69">
        <v>1138</v>
      </c>
      <c r="C60" s="34" t="s">
        <v>36</v>
      </c>
      <c r="D60" s="40" t="s">
        <v>270</v>
      </c>
      <c r="E60" s="35">
        <v>145</v>
      </c>
      <c r="F60" s="35">
        <v>145</v>
      </c>
    </row>
    <row r="61" spans="1:6" x14ac:dyDescent="0.3">
      <c r="A61" s="68">
        <v>44133</v>
      </c>
      <c r="B61" s="69">
        <v>88365</v>
      </c>
      <c r="C61" s="34" t="s">
        <v>27</v>
      </c>
      <c r="D61" s="40" t="s">
        <v>270</v>
      </c>
      <c r="E61" s="35">
        <v>550</v>
      </c>
      <c r="F61" s="35">
        <v>550</v>
      </c>
    </row>
    <row r="62" spans="1:6" x14ac:dyDescent="0.3">
      <c r="A62" s="68">
        <v>44133</v>
      </c>
      <c r="B62" s="69">
        <v>2032</v>
      </c>
      <c r="C62" s="34" t="s">
        <v>215</v>
      </c>
      <c r="D62" s="34" t="s">
        <v>269</v>
      </c>
      <c r="E62" s="35">
        <v>3003.77</v>
      </c>
      <c r="F62" s="35">
        <v>3003.77</v>
      </c>
    </row>
    <row r="63" spans="1:6" x14ac:dyDescent="0.3">
      <c r="A63" s="68">
        <v>44133</v>
      </c>
      <c r="B63" s="69">
        <v>14423</v>
      </c>
      <c r="C63" s="34" t="s">
        <v>253</v>
      </c>
      <c r="D63" s="40" t="s">
        <v>270</v>
      </c>
      <c r="E63" s="35">
        <v>281.8</v>
      </c>
      <c r="F63" s="35">
        <v>281.8</v>
      </c>
    </row>
    <row r="64" spans="1:6" x14ac:dyDescent="0.3">
      <c r="A64" s="68">
        <v>44133</v>
      </c>
      <c r="B64" s="69">
        <v>29089</v>
      </c>
      <c r="C64" s="34" t="s">
        <v>220</v>
      </c>
      <c r="D64" s="40" t="s">
        <v>270</v>
      </c>
      <c r="E64" s="35">
        <v>152</v>
      </c>
      <c r="F64" s="35">
        <v>152</v>
      </c>
    </row>
    <row r="65" spans="1:6" x14ac:dyDescent="0.3">
      <c r="A65" s="68">
        <v>44133</v>
      </c>
      <c r="B65" s="69">
        <v>426041</v>
      </c>
      <c r="C65" s="34" t="s">
        <v>216</v>
      </c>
      <c r="D65" s="40" t="s">
        <v>270</v>
      </c>
      <c r="E65" s="35">
        <v>132.47999999999999</v>
      </c>
      <c r="F65" s="35">
        <v>132.47999999999999</v>
      </c>
    </row>
    <row r="66" spans="1:6" x14ac:dyDescent="0.3">
      <c r="A66" s="68">
        <v>44134</v>
      </c>
      <c r="B66" s="69">
        <v>683599</v>
      </c>
      <c r="C66" s="34" t="s">
        <v>237</v>
      </c>
      <c r="D66" s="34" t="s">
        <v>273</v>
      </c>
      <c r="E66" s="35">
        <v>6087.52</v>
      </c>
      <c r="F66" s="35">
        <v>6087.52</v>
      </c>
    </row>
    <row r="67" spans="1:6" x14ac:dyDescent="0.3">
      <c r="A67" s="68">
        <v>44134</v>
      </c>
      <c r="B67" s="69">
        <v>14425</v>
      </c>
      <c r="C67" s="34" t="s">
        <v>253</v>
      </c>
      <c r="D67" s="40" t="s">
        <v>270</v>
      </c>
      <c r="E67" s="35">
        <v>139.9</v>
      </c>
      <c r="F67" s="35">
        <v>139.9</v>
      </c>
    </row>
    <row r="68" spans="1:6" x14ac:dyDescent="0.3">
      <c r="A68" s="68">
        <v>44135</v>
      </c>
      <c r="B68" s="69"/>
      <c r="C68" s="34" t="s">
        <v>239</v>
      </c>
      <c r="D68" s="34" t="s">
        <v>273</v>
      </c>
      <c r="E68" s="35">
        <v>950.48</v>
      </c>
      <c r="F68" s="35">
        <v>950.48</v>
      </c>
    </row>
    <row r="69" spans="1:6" x14ac:dyDescent="0.3">
      <c r="A69" s="68">
        <v>44135</v>
      </c>
      <c r="B69" s="69"/>
      <c r="C69" s="22" t="s">
        <v>19</v>
      </c>
      <c r="D69" s="34" t="s">
        <v>273</v>
      </c>
      <c r="E69" s="23">
        <v>2586.38</v>
      </c>
      <c r="F69" s="23">
        <v>2586.38</v>
      </c>
    </row>
    <row r="70" spans="1:6" x14ac:dyDescent="0.3">
      <c r="A70" s="68">
        <v>44135</v>
      </c>
      <c r="B70" s="69"/>
      <c r="C70" s="22" t="s">
        <v>32</v>
      </c>
      <c r="D70" s="34" t="s">
        <v>273</v>
      </c>
      <c r="E70" s="23">
        <v>2990.89</v>
      </c>
      <c r="F70" s="23">
        <v>2990.89</v>
      </c>
    </row>
    <row r="71" spans="1:6" x14ac:dyDescent="0.3">
      <c r="A71" s="68">
        <v>44135</v>
      </c>
      <c r="B71" s="69"/>
      <c r="C71" s="22" t="s">
        <v>18</v>
      </c>
      <c r="D71" s="34" t="s">
        <v>273</v>
      </c>
      <c r="E71" s="23">
        <v>1602.12</v>
      </c>
      <c r="F71" s="23">
        <v>1602.12</v>
      </c>
    </row>
    <row r="72" spans="1:6" x14ac:dyDescent="0.3">
      <c r="A72" s="68">
        <v>44135</v>
      </c>
      <c r="B72" s="69"/>
      <c r="C72" s="22" t="s">
        <v>14</v>
      </c>
      <c r="D72" s="34" t="s">
        <v>273</v>
      </c>
      <c r="E72" s="23">
        <v>2055.4</v>
      </c>
      <c r="F72" s="23">
        <v>2055.4</v>
      </c>
    </row>
    <row r="73" spans="1:6" x14ac:dyDescent="0.3">
      <c r="A73" s="68">
        <v>44135</v>
      </c>
      <c r="B73" s="69"/>
      <c r="C73" s="22" t="s">
        <v>120</v>
      </c>
      <c r="D73" s="34" t="s">
        <v>273</v>
      </c>
      <c r="E73" s="23">
        <v>1937.14</v>
      </c>
      <c r="F73" s="23">
        <v>1937.14</v>
      </c>
    </row>
    <row r="74" spans="1:6" x14ac:dyDescent="0.3">
      <c r="A74" s="68">
        <v>44135</v>
      </c>
      <c r="B74" s="69"/>
      <c r="C74" s="22" t="s">
        <v>12</v>
      </c>
      <c r="D74" s="34" t="s">
        <v>273</v>
      </c>
      <c r="E74" s="23">
        <v>2030.15</v>
      </c>
      <c r="F74" s="23">
        <v>2030.15</v>
      </c>
    </row>
    <row r="75" spans="1:6" x14ac:dyDescent="0.3">
      <c r="A75" s="68">
        <v>44135</v>
      </c>
      <c r="B75" s="69"/>
      <c r="C75" s="22" t="s">
        <v>2</v>
      </c>
      <c r="D75" s="34" t="s">
        <v>273</v>
      </c>
      <c r="E75" s="23">
        <v>2387.4299999999998</v>
      </c>
      <c r="F75" s="23">
        <v>2387.4299999999998</v>
      </c>
    </row>
    <row r="76" spans="1:6" x14ac:dyDescent="0.3">
      <c r="A76" s="68">
        <v>44135</v>
      </c>
      <c r="B76" s="69"/>
      <c r="C76" s="22" t="s">
        <v>33</v>
      </c>
      <c r="D76" s="34" t="s">
        <v>273</v>
      </c>
      <c r="E76" s="23">
        <v>1343.67</v>
      </c>
      <c r="F76" s="23">
        <v>1343.67</v>
      </c>
    </row>
    <row r="77" spans="1:6" x14ac:dyDescent="0.3">
      <c r="A77" s="68">
        <v>44135</v>
      </c>
      <c r="B77" s="69"/>
      <c r="C77" s="22" t="s">
        <v>34</v>
      </c>
      <c r="D77" s="34" t="s">
        <v>273</v>
      </c>
      <c r="E77" s="23">
        <v>3050.31</v>
      </c>
      <c r="F77" s="23">
        <v>3050.31</v>
      </c>
    </row>
    <row r="78" spans="1:6" x14ac:dyDescent="0.3">
      <c r="A78" s="68">
        <v>44135</v>
      </c>
      <c r="B78" s="69"/>
      <c r="C78" s="22" t="s">
        <v>3</v>
      </c>
      <c r="D78" s="34" t="s">
        <v>273</v>
      </c>
      <c r="E78" s="23">
        <v>2319.5</v>
      </c>
      <c r="F78" s="23">
        <v>2319.5</v>
      </c>
    </row>
    <row r="79" spans="1:6" x14ac:dyDescent="0.3">
      <c r="A79" s="68">
        <v>44135</v>
      </c>
      <c r="B79" s="69"/>
      <c r="C79" s="22" t="s">
        <v>20</v>
      </c>
      <c r="D79" s="34" t="s">
        <v>273</v>
      </c>
      <c r="E79" s="23">
        <v>1484.54</v>
      </c>
      <c r="F79" s="23">
        <v>1484.54</v>
      </c>
    </row>
    <row r="80" spans="1:6" x14ac:dyDescent="0.3">
      <c r="A80" s="68">
        <v>44135</v>
      </c>
      <c r="B80" s="69"/>
      <c r="C80" s="22" t="s">
        <v>21</v>
      </c>
      <c r="D80" s="34" t="s">
        <v>273</v>
      </c>
      <c r="E80" s="23">
        <v>1817.68</v>
      </c>
      <c r="F80" s="23">
        <v>1817.68</v>
      </c>
    </row>
    <row r="81" spans="1:6" x14ac:dyDescent="0.3">
      <c r="A81" s="68">
        <v>44135</v>
      </c>
      <c r="B81" s="69"/>
      <c r="C81" s="22" t="s">
        <v>13</v>
      </c>
      <c r="D81" s="34" t="s">
        <v>273</v>
      </c>
      <c r="E81" s="23">
        <v>2937.45</v>
      </c>
      <c r="F81" s="23">
        <v>2937.45</v>
      </c>
    </row>
    <row r="82" spans="1:6" x14ac:dyDescent="0.3">
      <c r="A82" s="68">
        <v>44135</v>
      </c>
      <c r="B82" s="69"/>
      <c r="C82" s="22" t="s">
        <v>121</v>
      </c>
      <c r="D82" s="34" t="s">
        <v>273</v>
      </c>
      <c r="E82" s="23">
        <v>2908.05</v>
      </c>
      <c r="F82" s="23">
        <v>2908.05</v>
      </c>
    </row>
    <row r="83" spans="1:6" x14ac:dyDescent="0.3">
      <c r="A83" s="68">
        <v>44135</v>
      </c>
      <c r="B83" s="69"/>
      <c r="C83" s="22" t="s">
        <v>4</v>
      </c>
      <c r="D83" s="34" t="s">
        <v>273</v>
      </c>
      <c r="E83" s="23">
        <v>3626.9</v>
      </c>
      <c r="F83" s="23">
        <v>3626.9</v>
      </c>
    </row>
    <row r="84" spans="1:6" x14ac:dyDescent="0.3">
      <c r="A84" s="68">
        <v>44135</v>
      </c>
      <c r="B84" s="69"/>
      <c r="C84" s="22" t="s">
        <v>122</v>
      </c>
      <c r="D84" s="34" t="s">
        <v>273</v>
      </c>
      <c r="E84" s="23">
        <v>3990.45</v>
      </c>
      <c r="F84" s="23">
        <v>3990.45</v>
      </c>
    </row>
    <row r="85" spans="1:6" x14ac:dyDescent="0.3">
      <c r="A85" s="68">
        <v>44135</v>
      </c>
      <c r="B85" s="69"/>
      <c r="C85" s="22" t="s">
        <v>123</v>
      </c>
      <c r="D85" s="34" t="s">
        <v>273</v>
      </c>
      <c r="E85" s="23">
        <v>1992.01</v>
      </c>
      <c r="F85" s="23">
        <v>1992.01</v>
      </c>
    </row>
    <row r="86" spans="1:6" x14ac:dyDescent="0.3">
      <c r="A86" s="68">
        <v>44135</v>
      </c>
      <c r="B86" s="69"/>
      <c r="C86" s="22" t="s">
        <v>124</v>
      </c>
      <c r="D86" s="34" t="s">
        <v>273</v>
      </c>
      <c r="E86" s="23">
        <v>2082.84</v>
      </c>
      <c r="F86" s="23">
        <v>2082.84</v>
      </c>
    </row>
    <row r="87" spans="1:6" x14ac:dyDescent="0.3">
      <c r="A87" s="68">
        <v>44135</v>
      </c>
      <c r="B87" s="69"/>
      <c r="C87" s="22" t="s">
        <v>125</v>
      </c>
      <c r="D87" s="34" t="s">
        <v>273</v>
      </c>
      <c r="E87" s="23">
        <v>3555.69</v>
      </c>
      <c r="F87" s="23">
        <v>3555.69</v>
      </c>
    </row>
    <row r="88" spans="1:6" x14ac:dyDescent="0.3">
      <c r="A88" s="68">
        <v>44135</v>
      </c>
      <c r="B88" s="69"/>
      <c r="C88" s="22" t="s">
        <v>35</v>
      </c>
      <c r="D88" s="34" t="s">
        <v>273</v>
      </c>
      <c r="E88" s="23">
        <v>1737.78</v>
      </c>
      <c r="F88" s="23">
        <v>1737.78</v>
      </c>
    </row>
    <row r="89" spans="1:6" x14ac:dyDescent="0.3">
      <c r="A89" s="68">
        <v>44135</v>
      </c>
      <c r="B89" s="69"/>
      <c r="C89" s="22" t="s">
        <v>22</v>
      </c>
      <c r="D89" s="34" t="s">
        <v>273</v>
      </c>
      <c r="E89" s="23">
        <v>1586.91</v>
      </c>
      <c r="F89" s="23">
        <v>1586.91</v>
      </c>
    </row>
    <row r="90" spans="1:6" x14ac:dyDescent="0.3">
      <c r="A90" s="68">
        <v>44135</v>
      </c>
      <c r="B90" s="69"/>
      <c r="C90" s="22" t="s">
        <v>5</v>
      </c>
      <c r="D90" s="34" t="s">
        <v>273</v>
      </c>
      <c r="E90" s="23">
        <v>1470.24</v>
      </c>
      <c r="F90" s="23">
        <v>1470.24</v>
      </c>
    </row>
    <row r="91" spans="1:6" x14ac:dyDescent="0.3">
      <c r="A91" s="68">
        <v>44135</v>
      </c>
      <c r="B91" s="69"/>
      <c r="C91" s="22" t="s">
        <v>23</v>
      </c>
      <c r="D91" s="34" t="s">
        <v>273</v>
      </c>
      <c r="E91" s="23">
        <v>1991.84</v>
      </c>
      <c r="F91" s="23">
        <v>1991.84</v>
      </c>
    </row>
    <row r="92" spans="1:6" x14ac:dyDescent="0.3">
      <c r="A92" s="68">
        <v>44135</v>
      </c>
      <c r="B92" s="69"/>
      <c r="C92" s="22" t="s">
        <v>15</v>
      </c>
      <c r="D92" s="34" t="s">
        <v>273</v>
      </c>
      <c r="E92" s="23">
        <v>1941.91</v>
      </c>
      <c r="F92" s="23">
        <v>1941.91</v>
      </c>
    </row>
    <row r="93" spans="1:6" x14ac:dyDescent="0.3">
      <c r="A93" s="68">
        <v>44135</v>
      </c>
      <c r="B93" s="69"/>
      <c r="C93" s="22" t="s">
        <v>6</v>
      </c>
      <c r="D93" s="34" t="s">
        <v>273</v>
      </c>
      <c r="E93" s="23">
        <v>2506.81</v>
      </c>
      <c r="F93" s="23">
        <v>2506.81</v>
      </c>
    </row>
    <row r="94" spans="1:6" x14ac:dyDescent="0.3">
      <c r="A94" s="68">
        <v>44135</v>
      </c>
      <c r="B94" s="69"/>
      <c r="C94" s="22" t="s">
        <v>24</v>
      </c>
      <c r="D94" s="34" t="s">
        <v>273</v>
      </c>
      <c r="E94" s="23">
        <v>5418.65</v>
      </c>
      <c r="F94" s="23">
        <v>5418.65</v>
      </c>
    </row>
    <row r="95" spans="1:6" x14ac:dyDescent="0.3">
      <c r="A95" s="68">
        <v>44135</v>
      </c>
      <c r="B95" s="69"/>
      <c r="C95" s="22" t="s">
        <v>7</v>
      </c>
      <c r="D95" s="34" t="s">
        <v>273</v>
      </c>
      <c r="E95" s="23">
        <v>2173.7600000000002</v>
      </c>
      <c r="F95" s="23">
        <v>2173.7600000000002</v>
      </c>
    </row>
    <row r="96" spans="1:6" x14ac:dyDescent="0.3">
      <c r="A96" s="68">
        <v>44135</v>
      </c>
      <c r="B96" s="69"/>
      <c r="C96" s="22" t="s">
        <v>126</v>
      </c>
      <c r="D96" s="34" t="s">
        <v>273</v>
      </c>
      <c r="E96" s="23">
        <v>1976.05</v>
      </c>
      <c r="F96" s="23">
        <v>1976.05</v>
      </c>
    </row>
    <row r="97" spans="1:6" x14ac:dyDescent="0.3">
      <c r="A97" s="68">
        <v>44135</v>
      </c>
      <c r="B97" s="69"/>
      <c r="C97" s="22" t="s">
        <v>17</v>
      </c>
      <c r="D97" s="34" t="s">
        <v>273</v>
      </c>
      <c r="E97" s="23">
        <v>1722.9</v>
      </c>
      <c r="F97" s="23">
        <v>1722.9</v>
      </c>
    </row>
    <row r="98" spans="1:6" x14ac:dyDescent="0.3">
      <c r="A98" s="68">
        <v>44135</v>
      </c>
      <c r="B98" s="69"/>
      <c r="C98" s="22" t="s">
        <v>8</v>
      </c>
      <c r="D98" s="34" t="s">
        <v>273</v>
      </c>
      <c r="E98" s="23">
        <v>1730.2</v>
      </c>
      <c r="F98" s="23">
        <v>1730.2</v>
      </c>
    </row>
    <row r="99" spans="1:6" x14ac:dyDescent="0.3">
      <c r="A99" s="68">
        <v>44135</v>
      </c>
      <c r="B99" s="69"/>
      <c r="C99" s="22" t="s">
        <v>29</v>
      </c>
      <c r="D99" s="34" t="s">
        <v>273</v>
      </c>
      <c r="E99" s="23">
        <v>4151.24</v>
      </c>
      <c r="F99" s="23">
        <v>4151.24</v>
      </c>
    </row>
    <row r="100" spans="1:6" x14ac:dyDescent="0.3">
      <c r="A100" s="68">
        <v>44135</v>
      </c>
      <c r="B100" s="69"/>
      <c r="C100" s="22" t="s">
        <v>30</v>
      </c>
      <c r="D100" s="34" t="s">
        <v>273</v>
      </c>
      <c r="E100" s="23">
        <v>1706.14</v>
      </c>
      <c r="F100" s="23">
        <v>1706.14</v>
      </c>
    </row>
    <row r="101" spans="1:6" x14ac:dyDescent="0.3">
      <c r="A101" s="68">
        <v>44135</v>
      </c>
      <c r="B101" s="69"/>
      <c r="C101" s="22" t="s">
        <v>16</v>
      </c>
      <c r="D101" s="34" t="s">
        <v>273</v>
      </c>
      <c r="E101" s="23">
        <v>2082.4899999999998</v>
      </c>
      <c r="F101" s="23">
        <v>2082.4899999999998</v>
      </c>
    </row>
    <row r="102" spans="1:6" x14ac:dyDescent="0.3">
      <c r="A102" s="68">
        <v>44135</v>
      </c>
      <c r="B102" s="69"/>
      <c r="C102" s="22" t="s">
        <v>9</v>
      </c>
      <c r="D102" s="34" t="s">
        <v>273</v>
      </c>
      <c r="E102" s="23">
        <v>1881.82</v>
      </c>
      <c r="F102" s="23">
        <v>1881.82</v>
      </c>
    </row>
    <row r="103" spans="1:6" x14ac:dyDescent="0.3">
      <c r="A103" s="68">
        <v>44135</v>
      </c>
      <c r="B103" s="69"/>
      <c r="C103" s="22" t="s">
        <v>28</v>
      </c>
      <c r="D103" s="34" t="s">
        <v>273</v>
      </c>
      <c r="E103" s="23">
        <v>3960.03</v>
      </c>
      <c r="F103" s="23">
        <v>3960.03</v>
      </c>
    </row>
    <row r="104" spans="1:6" x14ac:dyDescent="0.3">
      <c r="A104" s="68">
        <v>44135</v>
      </c>
      <c r="B104" s="69"/>
      <c r="C104" s="40" t="s">
        <v>25</v>
      </c>
      <c r="D104" s="34" t="s">
        <v>273</v>
      </c>
      <c r="E104" s="41">
        <v>1700.81</v>
      </c>
      <c r="F104" s="41">
        <v>1700.81</v>
      </c>
    </row>
    <row r="105" spans="1:6" x14ac:dyDescent="0.3">
      <c r="A105" s="68">
        <v>44135</v>
      </c>
      <c r="B105" s="69"/>
      <c r="C105" s="40" t="s">
        <v>0</v>
      </c>
      <c r="D105" s="34" t="s">
        <v>273</v>
      </c>
      <c r="E105" s="41">
        <v>1310.78</v>
      </c>
      <c r="F105" s="41">
        <v>1310.78</v>
      </c>
    </row>
    <row r="106" spans="1:6" x14ac:dyDescent="0.3">
      <c r="A106" s="68">
        <v>44135</v>
      </c>
      <c r="B106" s="69"/>
      <c r="C106" s="40" t="s">
        <v>26</v>
      </c>
      <c r="D106" s="34" t="s">
        <v>273</v>
      </c>
      <c r="E106" s="41">
        <v>1603.35</v>
      </c>
      <c r="F106" s="41">
        <v>1603.35</v>
      </c>
    </row>
    <row r="107" spans="1:6" x14ac:dyDescent="0.3">
      <c r="A107" s="68">
        <v>44135</v>
      </c>
      <c r="B107" s="69"/>
      <c r="C107" s="40" t="s">
        <v>10</v>
      </c>
      <c r="D107" s="34" t="s">
        <v>273</v>
      </c>
      <c r="E107" s="41">
        <v>1748.83</v>
      </c>
      <c r="F107" s="41">
        <v>1748.83</v>
      </c>
    </row>
    <row r="108" spans="1:6" x14ac:dyDescent="0.3">
      <c r="A108" s="68">
        <v>44135</v>
      </c>
      <c r="B108" s="69"/>
      <c r="C108" s="40" t="s">
        <v>31</v>
      </c>
      <c r="D108" s="34" t="s">
        <v>273</v>
      </c>
      <c r="E108" s="41">
        <v>3210.32</v>
      </c>
      <c r="F108" s="41">
        <v>3210.32</v>
      </c>
    </row>
    <row r="109" spans="1:6" x14ac:dyDescent="0.3">
      <c r="A109" s="68">
        <v>44135</v>
      </c>
      <c r="B109" s="69"/>
      <c r="C109" s="40" t="s">
        <v>1</v>
      </c>
      <c r="D109" s="34" t="s">
        <v>273</v>
      </c>
      <c r="E109" s="41">
        <v>1512.03</v>
      </c>
      <c r="F109" s="41">
        <v>1512.03</v>
      </c>
    </row>
    <row r="110" spans="1:6" x14ac:dyDescent="0.3">
      <c r="A110" s="68">
        <v>44135</v>
      </c>
      <c r="B110" s="69"/>
      <c r="C110" s="40" t="s">
        <v>11</v>
      </c>
      <c r="D110" s="34" t="s">
        <v>273</v>
      </c>
      <c r="E110" s="41">
        <v>2000.67</v>
      </c>
      <c r="F110" s="41">
        <v>2000.67</v>
      </c>
    </row>
    <row r="111" spans="1:6" x14ac:dyDescent="0.3">
      <c r="A111" s="68">
        <v>44135</v>
      </c>
      <c r="B111" s="69"/>
      <c r="C111" s="40" t="s">
        <v>127</v>
      </c>
      <c r="D111" s="34" t="s">
        <v>273</v>
      </c>
      <c r="E111" s="41">
        <v>1851.9</v>
      </c>
      <c r="F111" s="41">
        <v>1851.9</v>
      </c>
    </row>
    <row r="112" spans="1:6" x14ac:dyDescent="0.3">
      <c r="A112" s="71"/>
      <c r="B112" s="69"/>
      <c r="C112" s="40"/>
      <c r="D112" s="40"/>
      <c r="E112" s="41">
        <f>SUM(E5:E111)</f>
        <v>153548.54999999996</v>
      </c>
      <c r="F112" s="41">
        <f>SUM(F5:F111)</f>
        <v>153548.54999999996</v>
      </c>
    </row>
    <row r="113" spans="1:6" x14ac:dyDescent="0.3">
      <c r="A113" s="72" t="s">
        <v>275</v>
      </c>
      <c r="B113" s="73"/>
      <c r="C113" s="31"/>
      <c r="D113" s="74">
        <f>COUNT(A5:A111)</f>
        <v>107</v>
      </c>
    </row>
    <row r="114" spans="1:6" x14ac:dyDescent="0.3">
      <c r="A114" s="75" t="s">
        <v>276</v>
      </c>
      <c r="B114" s="73"/>
      <c r="C114" s="31"/>
      <c r="D114" s="76">
        <f>E112</f>
        <v>153548.54999999996</v>
      </c>
    </row>
    <row r="115" spans="1:6" x14ac:dyDescent="0.3">
      <c r="A115" s="75" t="s">
        <v>277</v>
      </c>
      <c r="B115" s="73"/>
      <c r="C115" s="31"/>
      <c r="D115" s="76">
        <f>F112</f>
        <v>153548.54999999996</v>
      </c>
    </row>
    <row r="116" spans="1:6" x14ac:dyDescent="0.3">
      <c r="A116" s="31"/>
      <c r="B116" s="73"/>
      <c r="C116" s="31"/>
      <c r="D116" s="31"/>
    </row>
    <row r="117" spans="1:6" x14ac:dyDescent="0.3">
      <c r="A117" s="77" t="s">
        <v>278</v>
      </c>
      <c r="B117" s="78"/>
      <c r="C117" s="79"/>
      <c r="D117" s="80"/>
      <c r="E117" s="1"/>
      <c r="F117" s="1"/>
    </row>
    <row r="118" spans="1:6" x14ac:dyDescent="0.3">
      <c r="A118" s="77" t="s">
        <v>279</v>
      </c>
      <c r="B118" s="78"/>
      <c r="C118" s="79"/>
      <c r="D118" s="80"/>
      <c r="E118" s="1"/>
      <c r="F118" s="1"/>
    </row>
    <row r="119" spans="1:6" x14ac:dyDescent="0.3">
      <c r="A119" s="77" t="s">
        <v>280</v>
      </c>
      <c r="B119" s="78"/>
      <c r="C119" s="79"/>
      <c r="D119" s="80"/>
      <c r="E119" s="1"/>
      <c r="F119" s="1"/>
    </row>
    <row r="120" spans="1:6" x14ac:dyDescent="0.3">
      <c r="A120" s="77"/>
      <c r="B120" s="78"/>
      <c r="C120" s="79"/>
      <c r="D120" s="80"/>
      <c r="E120" s="1"/>
      <c r="F120" s="1"/>
    </row>
    <row r="121" spans="1:6" x14ac:dyDescent="0.3">
      <c r="A121" s="81" t="s">
        <v>281</v>
      </c>
      <c r="B121" s="82"/>
      <c r="C121" s="45"/>
      <c r="D121" s="45"/>
      <c r="E121" s="1"/>
      <c r="F121" s="1"/>
    </row>
    <row r="122" spans="1:6" x14ac:dyDescent="0.3">
      <c r="A122" s="81"/>
      <c r="B122" s="82"/>
      <c r="C122" s="45"/>
      <c r="D122" s="45"/>
      <c r="E122" s="1"/>
      <c r="F122" s="1"/>
    </row>
    <row r="123" spans="1:6" x14ac:dyDescent="0.3">
      <c r="A123" s="81"/>
      <c r="B123" s="82"/>
      <c r="C123" s="45"/>
      <c r="D123" s="45"/>
      <c r="E123" s="1"/>
      <c r="F123" s="1"/>
    </row>
    <row r="124" spans="1:6" x14ac:dyDescent="0.3">
      <c r="A124" s="81"/>
      <c r="B124" s="82"/>
      <c r="C124" s="45"/>
      <c r="D124" s="45"/>
      <c r="E124" s="1"/>
      <c r="F124" s="1"/>
    </row>
    <row r="125" spans="1:6" x14ac:dyDescent="0.3">
      <c r="A125" s="83"/>
      <c r="B125" s="46" t="s">
        <v>129</v>
      </c>
      <c r="C125" s="84"/>
      <c r="D125" s="47" t="s">
        <v>130</v>
      </c>
      <c r="E125" s="1"/>
      <c r="F125" s="1"/>
    </row>
    <row r="126" spans="1:6" x14ac:dyDescent="0.3">
      <c r="A126" s="45"/>
      <c r="B126" s="48" t="s">
        <v>131</v>
      </c>
      <c r="C126" s="84"/>
      <c r="D126" s="49" t="s">
        <v>132</v>
      </c>
      <c r="E126" s="1"/>
      <c r="F126" s="1"/>
    </row>
    <row r="127" spans="1:6" x14ac:dyDescent="0.3">
      <c r="A127" s="45"/>
      <c r="B127" s="48" t="s">
        <v>133</v>
      </c>
      <c r="C127" s="84"/>
      <c r="D127" s="49" t="s">
        <v>134</v>
      </c>
      <c r="E127" s="1"/>
      <c r="F127" s="1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0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14 Municipal</vt:lpstr>
      <vt:lpstr> Anexo III </vt:lpstr>
      <vt:lpstr>Anexo II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de nazare</dc:creator>
  <cp:lastModifiedBy>casa de nazare</cp:lastModifiedBy>
  <cp:lastPrinted>2020-11-12T16:24:49Z</cp:lastPrinted>
  <dcterms:created xsi:type="dcterms:W3CDTF">2020-10-27T11:34:33Z</dcterms:created>
  <dcterms:modified xsi:type="dcterms:W3CDTF">2020-11-12T16:30:50Z</dcterms:modified>
</cp:coreProperties>
</file>