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 activeTab="2"/>
  </bookViews>
  <sheets>
    <sheet name="Anexo 14 Municipal" sheetId="5" r:id="rId1"/>
    <sheet name="Anexo III " sheetId="7" r:id="rId2"/>
    <sheet name="Anexo II" sheetId="6" r:id="rId3"/>
  </sheets>
  <calcPr calcId="144525"/>
</workbook>
</file>

<file path=xl/calcChain.xml><?xml version="1.0" encoding="utf-8"?>
<calcChain xmlns="http://schemas.openxmlformats.org/spreadsheetml/2006/main">
  <c r="D112" i="6" l="1"/>
  <c r="C129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D114" i="6"/>
  <c r="D113" i="6"/>
  <c r="F111" i="6"/>
  <c r="E111" i="6"/>
  <c r="J86" i="5" l="1"/>
  <c r="E86" i="5"/>
  <c r="C86" i="5"/>
  <c r="G85" i="5"/>
  <c r="I85" i="5" s="1"/>
  <c r="G84" i="5"/>
  <c r="I84" i="5" s="1"/>
  <c r="G83" i="5"/>
  <c r="I83" i="5" s="1"/>
  <c r="G82" i="5"/>
  <c r="I82" i="5" s="1"/>
  <c r="G81" i="5"/>
  <c r="I81" i="5" s="1"/>
  <c r="G80" i="5"/>
  <c r="A78" i="5"/>
  <c r="I34" i="5"/>
  <c r="I37" i="5" s="1"/>
  <c r="I39" i="5" s="1"/>
  <c r="H96" i="5" s="1"/>
  <c r="G86" i="5" l="1"/>
  <c r="I80" i="5"/>
  <c r="I86" i="5" s="1"/>
  <c r="H97" i="5" s="1"/>
  <c r="H98" i="5" s="1"/>
  <c r="H100" i="5" s="1"/>
</calcChain>
</file>

<file path=xl/sharedStrings.xml><?xml version="1.0" encoding="utf-8"?>
<sst xmlns="http://schemas.openxmlformats.org/spreadsheetml/2006/main" count="464" uniqueCount="275">
  <si>
    <t>Alessandro Carlos Costa</t>
  </si>
  <si>
    <t>Luciana ALves Jorge Pereira</t>
  </si>
  <si>
    <t>Lucimauro Francisco do Prado</t>
  </si>
  <si>
    <t>Raquel Ramos da Silva Santos</t>
  </si>
  <si>
    <t>Roseli Augusta Marques Muniz</t>
  </si>
  <si>
    <t>Maria Aparecida da Silva</t>
  </si>
  <si>
    <t>Simone Alves do Nascimento</t>
  </si>
  <si>
    <t>Simone de Paula Souza</t>
  </si>
  <si>
    <t>Aparecida Alves Salvador</t>
  </si>
  <si>
    <t>Crislene Lucia Bernabé da Silva</t>
  </si>
  <si>
    <t>Eliana Maria Pinto Rosa</t>
  </si>
  <si>
    <t>Fabiana dos Santos Fernandes</t>
  </si>
  <si>
    <t>Angela Maria Belmiro</t>
  </si>
  <si>
    <t>Daniel Coimbra</t>
  </si>
  <si>
    <t>Elenilda Americo dos Santos</t>
  </si>
  <si>
    <t>Jusineta Santos de Jesus da Silva</t>
  </si>
  <si>
    <t>Luzete da Conceição Nascimento</t>
  </si>
  <si>
    <t>Marcos Romão Dias</t>
  </si>
  <si>
    <t>Rafael Benedito da Silveira Padilha</t>
  </si>
  <si>
    <t>Reginaldo Rodrigues Ferreira</t>
  </si>
  <si>
    <t>Daniel de Souza Rezende</t>
  </si>
  <si>
    <t>Juliana Fatima do Prado Silva</t>
  </si>
  <si>
    <t>Monica Costa de Oliveira</t>
  </si>
  <si>
    <t>Noemia Mendes de Oliveira</t>
  </si>
  <si>
    <t>Maria do Carmo da Silva Fachini</t>
  </si>
  <si>
    <t>Ana Carolina de Oliveira</t>
  </si>
  <si>
    <t>Fernanda Franquilim Medeiros</t>
  </si>
  <si>
    <t>Denise Tealdi</t>
  </si>
  <si>
    <t>Miriam Aparecida Ruy</t>
  </si>
  <si>
    <t>Elcio da Silva Pimenta</t>
  </si>
  <si>
    <t>Jovelina Maria da Conceição Timoteo</t>
  </si>
  <si>
    <t>Juliana Alves de Brito</t>
  </si>
  <si>
    <t>Sandra Regina Coelho</t>
  </si>
  <si>
    <t>Silene Aparecida Souza Bernardes</t>
  </si>
  <si>
    <t>Codael Com. de Artigos Eletronicos Ltda EPP</t>
  </si>
  <si>
    <t>Emporio Miloni e Xavier Ltda - ME</t>
  </si>
  <si>
    <t>SKY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</si>
  <si>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</si>
  <si>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</si>
  <si>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</si>
  <si>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</si>
  <si>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</si>
  <si>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</si>
  <si>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</si>
  <si>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</si>
  <si>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</si>
  <si>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</si>
  <si>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</si>
  <si>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</si>
  <si>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</si>
  <si>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</si>
  <si>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</si>
  <si>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</si>
  <si>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</si>
  <si>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</si>
  <si>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</si>
  <si>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</si>
  <si>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</si>
  <si>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JULHO</t>
  </si>
  <si>
    <t>Receb Prefeitura ref mês 07-2020 - 286492</t>
  </si>
  <si>
    <t>Fornecedora Tulipas Materiais para Construção Ltda EPP ref mês 07-2020  nf 2590</t>
  </si>
  <si>
    <t>Telefonica Brasil as ref mês 06-2020 nf 323917</t>
  </si>
  <si>
    <t>Jundtel Com e Serv de Telecomunicações ltda ME ref mês 06-2020 nf 225</t>
  </si>
  <si>
    <t>Refrijund Peças e Equipamentos p/refrigeração Ltda ref mês 07-2020 nf 10467</t>
  </si>
  <si>
    <t>Audite Comercio de Aparelhos Auditivos Ltda ref mês 07-2020 nf 4717</t>
  </si>
  <si>
    <t>Telefonica Brasil as ref mês 06-2020 nf 774047</t>
  </si>
  <si>
    <t>Fenix  CP Controle de Pragas Ltda ME ref mês 06-2020 nf 3606</t>
  </si>
  <si>
    <t>lcto indevido Telefonica Brasil as ref mês 06-2020 nf 774047</t>
  </si>
  <si>
    <t>ajuste lcto indevido Telefonica Brasil as ref mês 06-2020 nf 774047</t>
  </si>
  <si>
    <t>reembolso tarifa bancária</t>
  </si>
  <si>
    <t>TEM Mais Pneus - Comercio e Serviços Ltda ref mês 07-2020 nf 987/88/597/98</t>
  </si>
  <si>
    <t>tarifa bancária</t>
  </si>
  <si>
    <t>Infoqplan Soluções Empresariais Ltda - EPP ref mês 07-2020 nf 5602</t>
  </si>
  <si>
    <t>Bororo Com de Peças e Acessorios Ltda ref mês 06-2020 nf 69973</t>
  </si>
  <si>
    <t>Organização Contábil Elite S/S ltda ref mês 06-2020 nf 4542</t>
  </si>
  <si>
    <t>Roberto Marzochi ME ref mês 06-2020 nf 9403</t>
  </si>
  <si>
    <t>Juliano P. da Silva ME ref mês 06-2020 nf 2374</t>
  </si>
  <si>
    <t>CPFL ref mês 07-2020 nf 53717147</t>
  </si>
  <si>
    <t>CPFL ref mês 07-2020 nf 53728665</t>
  </si>
  <si>
    <t>CPFL ref mês 07-2020 nf 53725262</t>
  </si>
  <si>
    <t>CPFL ref mês 07-2020 nf 53725263</t>
  </si>
  <si>
    <t>CPFL ref mês 07-2020 nf 53709870</t>
  </si>
  <si>
    <t>CPFL ref mês 07-2020 nf 53717146</t>
  </si>
  <si>
    <t>CPFL ref mês 07-2020 nf 53725264</t>
  </si>
  <si>
    <t>Jundtel Com e Serv de Telecomunicações ltda ME ref mês 06-2020 nf 4336</t>
  </si>
  <si>
    <t>FG Asses e Desenv de Projetos Sociais e Culturais Lt ME ref mês 07-2020 nf 1223</t>
  </si>
  <si>
    <t>Comercio de Gás Belimar Ltda - ME ref mês 06-2020 nf 7971</t>
  </si>
  <si>
    <t>Moovenet Telecomunicações ref mês 07-2020 nf 3224</t>
  </si>
  <si>
    <t>Auto Posto DM Jundiai  Ltda ref mês 07-2020 nf 6145</t>
  </si>
  <si>
    <t>Transurb Transportes  Urbanos de Jundiaí Ltda ref mês 07-2020 nf 958065</t>
  </si>
  <si>
    <t>Associação Comercial e Empresarial de Jundiai ref mês 06-2020 nf 576012</t>
  </si>
  <si>
    <t>Moovenet Telecomunicações ref mês 07-2020 nf 3223</t>
  </si>
  <si>
    <t>APM Lucena Lins Farma EPP ref mês 07-2020 nf 46070</t>
  </si>
  <si>
    <t>TEM Mais Pneus - Comercio e Serviços Ltda ref mês 07-2020 nf 989/599</t>
  </si>
  <si>
    <t>Connectuse Sistemas Ltda - EPP ref mês 07-2020 nf 18415</t>
  </si>
  <si>
    <t>Emporio Miloni e Xavier Ltda - ME ref mês 07-2020 nf 26696</t>
  </si>
  <si>
    <t>Maximo Iones Sanitização Serviços e Com Ltda - ME ref mês 07-2020 nf 8573</t>
  </si>
  <si>
    <t>Fernanda Xavier ME ref mês 07-2020 nf 8052</t>
  </si>
  <si>
    <t>Mega Max Assistencia Tecnica Informatica Ltda ref mês 07-2020 nfs 4311/3434</t>
  </si>
  <si>
    <t>Leme Oliveira Comercio de utilidades ref mês 07-2020 nf 46</t>
  </si>
  <si>
    <t>Leme Oliveira Comercio de utilidades ref mês 07-2020 nf 47</t>
  </si>
  <si>
    <t>Leme Oliveira Comercio de utilidades ref mês 07-2020 nf 48</t>
  </si>
  <si>
    <t>SKY ref mês 07-2020 nf 9055779</t>
  </si>
  <si>
    <t>Leme Oliveira Comercio de utilidades ref mês 07-2020 nf 49</t>
  </si>
  <si>
    <t>Comercio de Gás Belimar Ltda - ME ref mês 07-2020 nf 8090</t>
  </si>
  <si>
    <t>Roberto Marzochi ME ref mês 07-2020 nfs 9436/37</t>
  </si>
  <si>
    <t>Metropolitan Life Seguros e Previdência Privada S.A. ref mês 07-2020 nf 69400</t>
  </si>
  <si>
    <t>Toledo Munhoz de Jundiai Ltda ref mês 07-2020 nf 8079</t>
  </si>
  <si>
    <t>Jundtel Com e Serv de Telecomunicações ltda ME ref mês 07-2020 nf 4354</t>
  </si>
  <si>
    <t>Claro S A ref mês 06-2020 nf 369564</t>
  </si>
  <si>
    <t>Claro S A ref mês 07-2020 nf 729566</t>
  </si>
  <si>
    <t>APM Lucena Lins Farma EPP ref mês 07-2020 nf 47646</t>
  </si>
  <si>
    <t>Pagamento de folha mês 07-2020</t>
  </si>
  <si>
    <t>Telefonica Brasil as ref mês 07-2020 nf 697557</t>
  </si>
  <si>
    <t>Relação da transferência citada acima - Folha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</si>
  <si>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</si>
  <si>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</si>
  <si>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</si>
  <si>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</si>
  <si>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</si>
  <si>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</si>
  <si>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Maria Fátima Faria dos Santos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</si>
  <si>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</si>
  <si>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</si>
  <si>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</si>
  <si>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</si>
  <si>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</si>
  <si>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</si>
  <si>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</si>
  <si>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Agosto de 2020.</t>
  </si>
  <si>
    <t>Debora de Souza Bueno</t>
  </si>
  <si>
    <t>Valeria Aparecida Marquesin Bertolini</t>
  </si>
  <si>
    <t xml:space="preserve">vr ref lacto em duplicidadeTelefonica Brasil as ref nf 323917 mês 06-2020 </t>
  </si>
  <si>
    <t>FGTS ref mês 07-2020</t>
  </si>
  <si>
    <t>Secretaria da Receita Federal - PIS ref mês 07-2020</t>
  </si>
  <si>
    <t>Rendimento de Aplicação</t>
  </si>
  <si>
    <t>saldo final</t>
  </si>
  <si>
    <t>ajuste lcto indevido Fornecedora Tulipas Materiais para Construção Ltda EPP ref nf 2590 mês 07-2020 lançado em duplicidade.</t>
  </si>
  <si>
    <t>ajuste lcto indevido Telefonica Brasil as ref nf 323917 mês 06-2020 lançado em duplicidade.</t>
  </si>
  <si>
    <t xml:space="preserve">Vr ref lançamento em duplicidade Fornecedora Tulipas Materiais para Construção Ltda EPP ref nf 2590 mês 07-2020 </t>
  </si>
  <si>
    <t>ajuste lançamento indevido Fornecedora Tulipas Materiais para Construção Ltda EPP ref nf 2590 mês 07-2020 lcdo em duplicidade.</t>
  </si>
  <si>
    <t>Donis Produtos Alimenticios Ltda ref mês 07-2020 nf 60486</t>
  </si>
  <si>
    <t>Roberto Sakai EPP ref mês 07-2020 nf 23419</t>
  </si>
  <si>
    <t>Infoqplan Soluções Empresariais Ltda - EPP</t>
  </si>
  <si>
    <t>Comercio de Gás Belimar Ltda - ME</t>
  </si>
  <si>
    <t>Transurb Transportes  Urbanos de Jundiaí Ltda</t>
  </si>
  <si>
    <t>Auto Posto DM Jundiai  Ltda</t>
  </si>
  <si>
    <t>Associação Comercial e Empresarial de Jundiai</t>
  </si>
  <si>
    <t>Moovenet Telecomunicações</t>
  </si>
  <si>
    <t>CPFL</t>
  </si>
  <si>
    <t>Destro Brasil Distrib Ltda</t>
  </si>
  <si>
    <t>Jundtel Com e Serv de Telecomunicações ltda ME</t>
  </si>
  <si>
    <t>Connectuse Sistemas Ltda - EPP</t>
  </si>
  <si>
    <t>FG Asses e Desenv de Projetos Sociais e Culturais Lt ME</t>
  </si>
  <si>
    <t>Thatuito Comercial LTDA EPP</t>
  </si>
  <si>
    <t>TEM Mais Pneus - Comercio e Serviços Ltda</t>
  </si>
  <si>
    <t>Claro S A</t>
  </si>
  <si>
    <t>Telefonica Brasil sa</t>
  </si>
  <si>
    <t>Metropolitan Life Seguros e Previdência Privada S.A.</t>
  </si>
  <si>
    <t>FGTS</t>
  </si>
  <si>
    <t>Organização Contábil Elite S/S ltda</t>
  </si>
  <si>
    <t>Refrijund Peças e Equipamentos p/refrigeração Ltda</t>
  </si>
  <si>
    <t>Roberto Marzochi ME</t>
  </si>
  <si>
    <t>APM Lucena Lins Farma EPP</t>
  </si>
  <si>
    <t>Fernanda Xavier ME</t>
  </si>
  <si>
    <t>Maximo Iones Sanitização Serviços e Com Ltda - ME</t>
  </si>
  <si>
    <t>Mega Max Assistencia Tecnica Informatica Ltda</t>
  </si>
  <si>
    <t xml:space="preserve">Toledo Munhoz de Jundiai Ltda </t>
  </si>
  <si>
    <t>Roberto Sakai EPP</t>
  </si>
  <si>
    <t>Donis Produtos Alimenticios Ltda - Me</t>
  </si>
  <si>
    <t>Stem Car Reparações Auromotivas Ltda</t>
  </si>
  <si>
    <t>Marli Thomazi Salas - EPP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</si>
  <si>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</si>
  <si>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</si>
  <si>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</si>
  <si>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</si>
  <si>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</si>
  <si>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</si>
  <si>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</si>
  <si>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</si>
  <si>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julho de 2020</t>
  </si>
  <si>
    <t>Audite Comercio de Aparelhos Auditivoas Ltda</t>
  </si>
  <si>
    <t xml:space="preserve">Leme Oliveira Comercio de Utilidades </t>
  </si>
  <si>
    <t>Alelo S.A.</t>
  </si>
  <si>
    <r>
      <t xml:space="preserve">Alelo S.A. ref mês 07-2020 nf </t>
    </r>
    <r>
      <rPr>
        <sz val="11"/>
        <rFont val="Calibri"/>
        <family val="2"/>
        <scheme val="minor"/>
      </rPr>
      <t>52528</t>
    </r>
  </si>
  <si>
    <t xml:space="preserve">Despesa Manutenção  </t>
  </si>
  <si>
    <t>Utilidade Públicas</t>
  </si>
  <si>
    <t>Despesas Assistidos / Condução</t>
  </si>
  <si>
    <t xml:space="preserve">Serviços de Terceiros </t>
  </si>
  <si>
    <t>Despesa com Pessoal</t>
  </si>
  <si>
    <t>Secretaria da Receita Federal - PIS</t>
  </si>
  <si>
    <t>Desp com Assistidos - Saude</t>
  </si>
  <si>
    <t>Despesa com Assistidos Limp/Hig/Descart</t>
  </si>
  <si>
    <t>Despesas Assistidos / Utensílios</t>
  </si>
  <si>
    <t>Despesas Assistidos / Alimentação</t>
  </si>
  <si>
    <t xml:space="preserve">Despesas Administrativas 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</si>
  <si>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</si>
  <si>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</si>
  <si>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</si>
  <si>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</si>
  <si>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</si>
  <si>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</si>
  <si>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</si>
  <si>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</si>
  <si>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</si>
  <si>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</si>
  <si>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</si>
  <si>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</si>
  <si>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</si>
  <si>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</si>
  <si>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</si>
  <si>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</si>
  <si>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</si>
  <si>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</si>
  <si>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</si>
  <si>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</si>
  <si>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</si>
  <si>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</si>
  <si>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</si>
  <si>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</si>
  <si>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</si>
  <si>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</si>
  <si>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</si>
  <si>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</si>
  <si>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</si>
  <si>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</si>
  <si>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</si>
  <si>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</si>
  <si>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</si>
  <si>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</si>
  <si>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</si>
  <si>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</si>
  <si>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</si>
  <si>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</si>
  <si>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</si>
  <si>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</si>
  <si>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</si>
  <si>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</si>
  <si>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</si>
  <si>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</si>
  <si>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</si>
  <si>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</si>
  <si>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</si>
  <si>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</si>
  <si>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</si>
  <si>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</si>
  <si>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exercício/2019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</si>
  <si>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</si>
  <si>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</si>
  <si>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</si>
  <si>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</si>
  <si>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</si>
  <si>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</si>
  <si>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</si>
  <si>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</si>
  <si>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</si>
  <si>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</si>
  <si>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</si>
  <si>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</si>
  <si>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</si>
  <si>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</si>
  <si>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</si>
  <si>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</si>
  <si>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</si>
  <si>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</si>
  <si>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</si>
  <si>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</si>
  <si>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</si>
  <si>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</si>
  <si>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</si>
  <si>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</si>
  <si>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</si>
  <si>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</si>
  <si>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JULHO/2020</t>
  </si>
  <si>
    <t>Jundiaí, 10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</si>
</sst>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d/m;@"/>
    <numFmt numFmtId="167" formatCode="#,##0.00;[Red]#,##0.00"/>
    <numFmt numFmtId="168" formatCode="00000"/>
    <numFmt numFmtId="169" formatCode="#,##0.00_ ;[Red]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</cellStyleXfs>
  <cellXfs count="163">
    <xf numFmtId="0" fontId="0" fillId="0" borderId="0" xfId="0"/>
    <xf numFmtId="0" fontId="19" fillId="0" borderId="0" xfId="0" applyFont="1" applyBorder="1" applyAlignment="1">
      <alignment wrapText="1"/>
    </xf>
    <xf numFmtId="0" fontId="0" fillId="0" borderId="0" xfId="0" applyAlignment="1">
      <alignment horizontal="left"/>
    </xf>
    <xf numFmtId="4" fontId="0" fillId="0" borderId="0" xfId="0" applyNumberFormat="1" applyAlignment="1"/>
    <xf numFmtId="14" fontId="0" fillId="0" borderId="0" xfId="0" applyNumberFormat="1" applyAlignment="1"/>
    <xf numFmtId="0" fontId="0" fillId="0" borderId="0" xfId="0" applyAlignment="1"/>
    <xf numFmtId="0" fontId="21" fillId="0" borderId="10" xfId="0" applyFont="1" applyFill="1" applyBorder="1" applyAlignment="1">
      <alignment horizontal="center" vertical="center"/>
    </xf>
    <xf numFmtId="0" fontId="18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8" fillId="0" borderId="0" xfId="0" applyFont="1" applyBorder="1" applyAlignment="1">
      <alignment wrapText="1"/>
    </xf>
    <xf numFmtId="0" fontId="19" fillId="0" borderId="0" xfId="0" applyFont="1" applyBorder="1"/>
    <xf numFmtId="0" fontId="20" fillId="0" borderId="11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center"/>
    </xf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Continuous"/>
    </xf>
    <xf numFmtId="0" fontId="18" fillId="0" borderId="10" xfId="0" applyFont="1" applyFill="1" applyBorder="1" applyAlignment="1">
      <alignment horizontal="centerContinuous" vertical="top" wrapText="1"/>
    </xf>
    <xf numFmtId="4" fontId="21" fillId="0" borderId="0" xfId="0" applyNumberFormat="1" applyFont="1" applyFill="1" applyBorder="1"/>
    <xf numFmtId="0" fontId="18" fillId="0" borderId="10" xfId="0" applyFont="1" applyFill="1" applyBorder="1" applyAlignment="1">
      <alignment horizontal="centerContinuous" wrapText="1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right"/>
    </xf>
    <xf numFmtId="4" fontId="21" fillId="0" borderId="10" xfId="0" applyNumberFormat="1" applyFont="1" applyFill="1" applyBorder="1" applyAlignment="1"/>
    <xf numFmtId="0" fontId="18" fillId="0" borderId="0" xfId="0" quotePrefix="1" applyFont="1" applyBorder="1" applyAlignment="1"/>
    <xf numFmtId="4" fontId="21" fillId="0" borderId="10" xfId="0" applyNumberFormat="1" applyFont="1" applyFill="1" applyBorder="1"/>
    <xf numFmtId="0" fontId="18" fillId="0" borderId="0" xfId="0" applyFont="1" applyBorder="1" applyAlignment="1">
      <alignment horizontal="right"/>
    </xf>
    <xf numFmtId="4" fontId="21" fillId="0" borderId="0" xfId="0" applyNumberFormat="1" applyFont="1" applyFill="1" applyBorder="1" applyAlignment="1"/>
    <xf numFmtId="0" fontId="21" fillId="0" borderId="10" xfId="0" applyFont="1" applyFill="1" applyBorder="1"/>
    <xf numFmtId="14" fontId="21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/>
    <xf numFmtId="0" fontId="0" fillId="0" borderId="10" xfId="0" applyBorder="1" applyAlignment="1"/>
    <xf numFmtId="0" fontId="0" fillId="0" borderId="10" xfId="0" applyFont="1" applyFill="1" applyBorder="1" applyAlignment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16" fillId="0" borderId="15" xfId="0" applyFont="1" applyFill="1" applyBorder="1"/>
    <xf numFmtId="4" fontId="0" fillId="0" borderId="15" xfId="0" applyNumberFormat="1" applyFont="1" applyBorder="1"/>
    <xf numFmtId="4" fontId="0" fillId="0" borderId="0" xfId="0" applyNumberFormat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0" fillId="0" borderId="10" xfId="0" applyBorder="1"/>
    <xf numFmtId="4" fontId="0" fillId="0" borderId="10" xfId="0" applyNumberFormat="1" applyBorder="1"/>
    <xf numFmtId="1" fontId="0" fillId="0" borderId="0" xfId="0" applyNumberFormat="1" applyAlignment="1">
      <alignment horizontal="right"/>
    </xf>
    <xf numFmtId="166" fontId="18" fillId="0" borderId="10" xfId="44" applyNumberFormat="1" applyFont="1" applyFill="1" applyBorder="1" applyAlignment="1">
      <alignment horizontal="center" vertical="center" wrapText="1"/>
    </xf>
    <xf numFmtId="1" fontId="18" fillId="0" borderId="10" xfId="44" applyNumberFormat="1" applyFont="1" applyFill="1" applyBorder="1" applyAlignment="1">
      <alignment horizontal="center" vertical="center" wrapText="1"/>
    </xf>
    <xf numFmtId="0" fontId="18" fillId="0" borderId="10" xfId="44" applyFont="1" applyFill="1" applyBorder="1" applyAlignment="1">
      <alignment horizontal="center" vertical="center"/>
    </xf>
    <xf numFmtId="0" fontId="18" fillId="0" borderId="10" xfId="44" applyFont="1" applyFill="1" applyBorder="1" applyAlignment="1">
      <alignment horizontal="center" vertical="center" wrapText="1"/>
    </xf>
    <xf numFmtId="4" fontId="27" fillId="0" borderId="10" xfId="44" applyNumberFormat="1" applyFont="1" applyFill="1" applyBorder="1" applyAlignment="1">
      <alignment horizontal="center" vertical="center" wrapText="1"/>
    </xf>
    <xf numFmtId="0" fontId="0" fillId="33" borderId="0" xfId="0" applyFill="1"/>
    <xf numFmtId="14" fontId="0" fillId="0" borderId="10" xfId="0" applyNumberFormat="1" applyBorder="1" applyAlignment="1"/>
    <xf numFmtId="0" fontId="0" fillId="0" borderId="10" xfId="0" applyBorder="1" applyAlignment="1">
      <alignment horizontal="left"/>
    </xf>
    <xf numFmtId="14" fontId="0" fillId="0" borderId="10" xfId="0" applyNumberFormat="1" applyBorder="1"/>
    <xf numFmtId="14" fontId="0" fillId="33" borderId="10" xfId="0" applyNumberFormat="1" applyFill="1" applyBorder="1" applyAlignment="1"/>
    <xf numFmtId="0" fontId="28" fillId="33" borderId="10" xfId="0" applyFont="1" applyFill="1" applyBorder="1" applyAlignment="1">
      <alignment horizontal="left"/>
    </xf>
    <xf numFmtId="0" fontId="0" fillId="33" borderId="10" xfId="0" applyFill="1" applyBorder="1" applyAlignment="1"/>
    <xf numFmtId="4" fontId="0" fillId="33" borderId="10" xfId="0" applyNumberFormat="1" applyFill="1" applyBorder="1" applyAlignment="1"/>
    <xf numFmtId="165" fontId="27" fillId="0" borderId="0" xfId="44" applyNumberFormat="1" applyFont="1" applyFill="1" applyBorder="1"/>
    <xf numFmtId="0" fontId="0" fillId="0" borderId="0" xfId="0" applyAlignment="1">
      <alignment horizontal="right"/>
    </xf>
    <xf numFmtId="0" fontId="27" fillId="0" borderId="0" xfId="43" applyNumberFormat="1" applyFont="1" applyFill="1" applyBorder="1"/>
    <xf numFmtId="165" fontId="27" fillId="0" borderId="0" xfId="44" applyNumberFormat="1" applyFont="1" applyFill="1"/>
    <xf numFmtId="4" fontId="29" fillId="0" borderId="0" xfId="0" applyNumberFormat="1" applyFont="1"/>
    <xf numFmtId="165" fontId="30" fillId="0" borderId="0" xfId="44" applyNumberFormat="1" applyFont="1" applyFill="1"/>
    <xf numFmtId="1" fontId="30" fillId="0" borderId="0" xfId="44" applyNumberFormat="1" applyFont="1" applyFill="1" applyAlignment="1">
      <alignment horizontal="right"/>
    </xf>
    <xf numFmtId="0" fontId="30" fillId="0" borderId="0" xfId="44" applyFont="1" applyFill="1" applyAlignment="1"/>
    <xf numFmtId="0" fontId="30" fillId="0" borderId="0" xfId="44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31" fillId="0" borderId="0" xfId="0" applyFont="1" applyFill="1"/>
    <xf numFmtId="0" fontId="35" fillId="0" borderId="0" xfId="0" applyFont="1"/>
    <xf numFmtId="0" fontId="37" fillId="0" borderId="0" xfId="0" applyFont="1"/>
    <xf numFmtId="0" fontId="37" fillId="0" borderId="0" xfId="0" applyFont="1" applyAlignment="1"/>
    <xf numFmtId="167" fontId="37" fillId="0" borderId="0" xfId="0" applyNumberFormat="1" applyFont="1" applyAlignment="1"/>
    <xf numFmtId="0" fontId="36" fillId="0" borderId="0" xfId="0" applyFont="1" applyBorder="1" applyAlignment="1">
      <alignment wrapText="1"/>
    </xf>
    <xf numFmtId="0" fontId="24" fillId="0" borderId="0" xfId="0" applyFont="1" applyBorder="1"/>
    <xf numFmtId="0" fontId="42" fillId="0" borderId="19" xfId="0" applyFont="1" applyBorder="1" applyAlignment="1">
      <alignment horizontal="center" wrapText="1"/>
    </xf>
    <xf numFmtId="4" fontId="37" fillId="0" borderId="19" xfId="0" applyNumberFormat="1" applyFont="1" applyBorder="1" applyAlignment="1">
      <alignment horizontal="center"/>
    </xf>
    <xf numFmtId="0" fontId="45" fillId="0" borderId="0" xfId="0" applyFont="1"/>
    <xf numFmtId="0" fontId="39" fillId="0" borderId="0" xfId="0" applyFont="1"/>
    <xf numFmtId="1" fontId="19" fillId="0" borderId="0" xfId="42" applyNumberFormat="1" applyFont="1" applyFill="1" applyBorder="1" applyAlignment="1">
      <alignment horizontal="left"/>
    </xf>
    <xf numFmtId="0" fontId="36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36" fillId="0" borderId="16" xfId="0" applyFont="1" applyBorder="1" applyAlignment="1"/>
    <xf numFmtId="0" fontId="24" fillId="0" borderId="17" xfId="0" applyFont="1" applyBorder="1"/>
    <xf numFmtId="0" fontId="24" fillId="0" borderId="18" xfId="0" applyFont="1" applyBorder="1"/>
    <xf numFmtId="4" fontId="37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42" fillId="0" borderId="16" xfId="0" applyFont="1" applyBorder="1" applyAlignment="1">
      <alignment horizontal="center"/>
    </xf>
    <xf numFmtId="169" fontId="37" fillId="0" borderId="16" xfId="0" applyNumberFormat="1" applyFont="1" applyBorder="1" applyAlignment="1">
      <alignment horizontal="center"/>
    </xf>
    <xf numFmtId="0" fontId="36" fillId="0" borderId="0" xfId="0" applyFont="1" applyAlignment="1"/>
    <xf numFmtId="0" fontId="3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5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35" fillId="0" borderId="10" xfId="0" applyFont="1" applyFill="1" applyBorder="1" applyAlignment="1">
      <alignment horizontal="left"/>
    </xf>
    <xf numFmtId="0" fontId="35" fillId="0" borderId="21" xfId="0" applyFont="1" applyFill="1" applyBorder="1" applyAlignment="1">
      <alignment horizontal="left"/>
    </xf>
    <xf numFmtId="0" fontId="35" fillId="0" borderId="22" xfId="0" applyFont="1" applyFill="1" applyBorder="1" applyAlignment="1">
      <alignment horizontal="left"/>
    </xf>
    <xf numFmtId="0" fontId="42" fillId="0" borderId="16" xfId="0" applyFont="1" applyBorder="1" applyAlignment="1"/>
    <xf numFmtId="0" fontId="42" fillId="0" borderId="16" xfId="0" applyFont="1" applyBorder="1" applyAlignment="1">
      <alignment horizontal="center" wrapText="1"/>
    </xf>
    <xf numFmtId="0" fontId="42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45" applyAlignment="1" applyProtection="1">
      <alignment horizontal="center" vertical="center"/>
    </xf>
    <xf numFmtId="0" fontId="36" fillId="0" borderId="0" xfId="0" applyFont="1" applyAlignment="1">
      <alignment horizontal="center"/>
    </xf>
    <xf numFmtId="0" fontId="36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42" fillId="0" borderId="16" xfId="0" applyFont="1" applyBorder="1" applyAlignment="1">
      <alignment horizontal="right"/>
    </xf>
    <xf numFmtId="0" fontId="43" fillId="0" borderId="16" xfId="0" applyFont="1" applyBorder="1"/>
    <xf numFmtId="4" fontId="43" fillId="0" borderId="16" xfId="0" applyNumberFormat="1" applyFont="1" applyBorder="1"/>
    <xf numFmtId="4" fontId="24" fillId="0" borderId="18" xfId="0" applyNumberFormat="1" applyFont="1" applyBorder="1"/>
    <xf numFmtId="4" fontId="44" fillId="0" borderId="16" xfId="0" applyNumberFormat="1" applyFont="1" applyBorder="1" applyAlignment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6" xfId="0" applyFont="1" applyBorder="1"/>
    <xf numFmtId="4" fontId="24" fillId="0" borderId="16" xfId="0" applyNumberFormat="1" applyFont="1" applyBorder="1"/>
    <xf numFmtId="14" fontId="24" fillId="0" borderId="16" xfId="0" quotePrefix="1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8" fontId="24" fillId="0" borderId="16" xfId="0" applyNumberFormat="1" applyFont="1" applyBorder="1" applyAlignment="1">
      <alignment horizontal="center"/>
    </xf>
    <xf numFmtId="168" fontId="24" fillId="0" borderId="18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0" fontId="42" fillId="0" borderId="16" xfId="0" applyFont="1" applyFill="1" applyBorder="1" applyAlignment="1"/>
    <xf numFmtId="0" fontId="43" fillId="0" borderId="17" xfId="0" applyFont="1" applyFill="1" applyBorder="1"/>
    <xf numFmtId="0" fontId="43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0" fontId="36" fillId="0" borderId="16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38" fillId="0" borderId="16" xfId="0" applyFont="1" applyBorder="1" applyAlignment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8" fillId="0" borderId="16" xfId="0" applyFont="1" applyBorder="1" applyAlignment="1">
      <alignment wrapText="1"/>
    </xf>
    <xf numFmtId="0" fontId="24" fillId="0" borderId="0" xfId="0" applyFont="1"/>
    <xf numFmtId="0" fontId="41" fillId="0" borderId="16" xfId="0" applyFont="1" applyBorder="1" applyAlignment="1"/>
    <xf numFmtId="0" fontId="38" fillId="0" borderId="16" xfId="0" applyFont="1" applyBorder="1"/>
    <xf numFmtId="0" fontId="25" fillId="0" borderId="0" xfId="44" applyFont="1" applyFill="1" applyAlignment="1">
      <alignment horizontal="center" vertical="center"/>
    </xf>
    <xf numFmtId="17" fontId="26" fillId="0" borderId="0" xfId="44" applyNumberFormat="1" applyFont="1" applyFill="1" applyAlignment="1">
      <alignment horizontal="center"/>
    </xf>
    <xf numFmtId="0" fontId="25" fillId="0" borderId="0" xfId="44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4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72730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58684" cy="64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58684" cy="64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58684" cy="64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58684" cy="64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58684" cy="64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58684" cy="64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58684" cy="64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58684" cy="64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57150</xdr:rowOff>
    </xdr:from>
    <xdr:to>
      <xdr:col>1</xdr:col>
      <xdr:colOff>114300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512445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122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226466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122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226466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122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226466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122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226466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228295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228295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228295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228295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122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485900" y="226466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122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485900" y="226466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122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485900" y="226466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122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485900" y="2264664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485900" y="2337816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485900" y="228295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485900" y="228295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485900" y="228295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485900" y="228295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485900" y="2356104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97" workbookViewId="0">
      <selection activeCell="F116" sqref="F116"/>
    </sheetView>
  </sheetViews>
  <sheetFormatPr defaultColWidth="9.109375" defaultRowHeight="14.4" x14ac:dyDescent="0.3"/>
  <cols>
    <col min="1" max="2" width="13.6640625" customWidth="1"/>
    <col min="3" max="3" width="9.6640625" customWidth="1"/>
    <col min="4" max="4" width="11.6640625" customWidth="1"/>
    <col min="5" max="8" width="9.6640625" customWidth="1"/>
    <col min="9" max="10" width="15.6640625" customWidth="1"/>
  </cols>
  <sheetData>
    <row r="1" spans="1:10" ht="15.6" x14ac:dyDescent="0.3">
      <c r="A1" s="127" t="s">
        <v>202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5" x14ac:dyDescent="0.3">
      <c r="A2" s="122" t="s">
        <v>203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5" x14ac:dyDescent="0.3">
      <c r="A3" s="122" t="s">
        <v>204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5" x14ac:dyDescent="0.3">
      <c r="A4" s="122" t="s">
        <v>205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x14ac:dyDescent="0.3">
      <c r="A5" s="123" t="s">
        <v>206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x14ac:dyDescent="0.3">
      <c r="A6" s="79"/>
      <c r="B6" s="79"/>
      <c r="C6" s="79"/>
      <c r="D6" s="79"/>
      <c r="E6" s="79"/>
      <c r="F6" s="79"/>
      <c r="G6" s="79"/>
      <c r="H6" s="79"/>
      <c r="I6" s="79"/>
      <c r="J6" s="79"/>
    </row>
    <row r="7" spans="1:10" x14ac:dyDescent="0.3">
      <c r="A7" s="124" t="s">
        <v>207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x14ac:dyDescent="0.3">
      <c r="A8" s="124" t="s">
        <v>208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0" x14ac:dyDescent="0.3">
      <c r="A9" s="80"/>
      <c r="B9" s="81"/>
      <c r="C9" s="81"/>
      <c r="D9" s="81"/>
      <c r="E9" s="81"/>
      <c r="F9" s="81"/>
      <c r="G9" s="81"/>
      <c r="H9" s="81"/>
      <c r="I9" s="81"/>
      <c r="J9" s="81"/>
    </row>
    <row r="10" spans="1:10" x14ac:dyDescent="0.3">
      <c r="A10" s="159" t="s">
        <v>209</v>
      </c>
      <c r="B10" s="97"/>
      <c r="C10" s="97"/>
      <c r="D10" s="97"/>
      <c r="E10" s="97"/>
      <c r="F10" s="97"/>
      <c r="G10" s="97"/>
      <c r="H10" s="97"/>
      <c r="I10" s="97"/>
      <c r="J10" s="98"/>
    </row>
    <row r="11" spans="1:10" x14ac:dyDescent="0.3">
      <c r="A11" s="153" t="s">
        <v>210</v>
      </c>
      <c r="B11" s="97"/>
      <c r="C11" s="97"/>
      <c r="D11" s="97"/>
      <c r="E11" s="97"/>
      <c r="F11" s="97"/>
      <c r="G11" s="97"/>
      <c r="H11" s="97"/>
      <c r="I11" s="97"/>
      <c r="J11" s="98"/>
    </row>
    <row r="12" spans="1:10" x14ac:dyDescent="0.3">
      <c r="A12" s="153" t="s">
        <v>211</v>
      </c>
      <c r="B12" s="97"/>
      <c r="C12" s="97"/>
      <c r="D12" s="97"/>
      <c r="E12" s="97"/>
      <c r="F12" s="97"/>
      <c r="G12" s="97"/>
      <c r="H12" s="97"/>
      <c r="I12" s="97"/>
      <c r="J12" s="98"/>
    </row>
    <row r="13" spans="1:10" x14ac:dyDescent="0.3">
      <c r="A13" s="153" t="s">
        <v>212</v>
      </c>
      <c r="B13" s="97"/>
      <c r="C13" s="97"/>
      <c r="D13" s="97"/>
      <c r="E13" s="97"/>
      <c r="F13" s="97"/>
      <c r="G13" s="97"/>
      <c r="H13" s="97"/>
      <c r="I13" s="97"/>
      <c r="J13" s="98"/>
    </row>
    <row r="14" spans="1:10" x14ac:dyDescent="0.3">
      <c r="A14" s="159" t="s">
        <v>213</v>
      </c>
      <c r="B14" s="97"/>
      <c r="C14" s="97"/>
      <c r="D14" s="97"/>
      <c r="E14" s="97"/>
      <c r="F14" s="97"/>
      <c r="G14" s="97"/>
      <c r="H14" s="97"/>
      <c r="I14" s="97"/>
      <c r="J14" s="98"/>
    </row>
    <row r="15" spans="1:10" x14ac:dyDescent="0.3">
      <c r="A15" s="153" t="s">
        <v>214</v>
      </c>
      <c r="B15" s="97"/>
      <c r="C15" s="97"/>
      <c r="D15" s="97"/>
      <c r="E15" s="97"/>
      <c r="F15" s="97"/>
      <c r="G15" s="97"/>
      <c r="H15" s="97"/>
      <c r="I15" s="97"/>
      <c r="J15" s="98"/>
    </row>
    <row r="16" spans="1:10" x14ac:dyDescent="0.3">
      <c r="A16" s="154" t="s">
        <v>273</v>
      </c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x14ac:dyDescent="0.3">
      <c r="A17" s="156" t="s">
        <v>215</v>
      </c>
      <c r="B17" s="97"/>
      <c r="C17" s="97"/>
      <c r="D17" s="97"/>
      <c r="E17" s="97"/>
      <c r="F17" s="97"/>
      <c r="G17" s="97"/>
      <c r="H17" s="97"/>
      <c r="I17" s="97"/>
      <c r="J17" s="98"/>
    </row>
    <row r="18" spans="1:10" x14ac:dyDescent="0.3">
      <c r="A18" s="157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x14ac:dyDescent="0.3">
      <c r="A19" s="158" t="s">
        <v>216</v>
      </c>
      <c r="B19" s="97"/>
      <c r="C19" s="97"/>
      <c r="D19" s="97"/>
      <c r="E19" s="97"/>
      <c r="F19" s="97"/>
      <c r="G19" s="97"/>
      <c r="H19" s="97"/>
      <c r="I19" s="97"/>
      <c r="J19" s="98"/>
    </row>
    <row r="20" spans="1:10" x14ac:dyDescent="0.3">
      <c r="A20" s="81"/>
      <c r="B20" s="81"/>
      <c r="C20" s="81"/>
      <c r="D20" s="81"/>
      <c r="E20" s="81"/>
      <c r="F20" s="81"/>
      <c r="G20" s="81"/>
      <c r="H20" s="81"/>
      <c r="I20" s="81"/>
      <c r="J20" s="81"/>
    </row>
    <row r="21" spans="1:10" x14ac:dyDescent="0.3">
      <c r="A21" s="119" t="s">
        <v>217</v>
      </c>
      <c r="B21" s="97"/>
      <c r="C21" s="97"/>
      <c r="D21" s="98"/>
      <c r="E21" s="119" t="s">
        <v>218</v>
      </c>
      <c r="F21" s="98"/>
      <c r="G21" s="119" t="s">
        <v>219</v>
      </c>
      <c r="H21" s="98"/>
      <c r="I21" s="119" t="s">
        <v>220</v>
      </c>
      <c r="J21" s="98"/>
    </row>
    <row r="22" spans="1:10" x14ac:dyDescent="0.3">
      <c r="A22" s="142" t="s">
        <v>221</v>
      </c>
      <c r="B22" s="143"/>
      <c r="C22" s="143"/>
      <c r="D22" s="144"/>
      <c r="E22" s="145">
        <v>43131</v>
      </c>
      <c r="F22" s="146"/>
      <c r="G22" s="147" t="s">
        <v>222</v>
      </c>
      <c r="H22" s="146"/>
      <c r="I22" s="148">
        <v>1543440</v>
      </c>
      <c r="J22" s="146"/>
    </row>
    <row r="23" spans="1:10" x14ac:dyDescent="0.3">
      <c r="A23" s="142" t="s">
        <v>223</v>
      </c>
      <c r="B23" s="143"/>
      <c r="C23" s="143"/>
      <c r="D23" s="144"/>
      <c r="E23" s="145">
        <v>43272</v>
      </c>
      <c r="F23" s="151"/>
      <c r="G23" s="147" t="s">
        <v>224</v>
      </c>
      <c r="H23" s="146"/>
      <c r="I23" s="148">
        <v>46306.06</v>
      </c>
      <c r="J23" s="152"/>
    </row>
    <row r="24" spans="1:10" x14ac:dyDescent="0.3">
      <c r="A24" s="142" t="s">
        <v>225</v>
      </c>
      <c r="B24" s="143"/>
      <c r="C24" s="143"/>
      <c r="D24" s="144"/>
      <c r="E24" s="145">
        <v>43462</v>
      </c>
      <c r="F24" s="146"/>
      <c r="G24" s="147" t="s">
        <v>226</v>
      </c>
      <c r="H24" s="146"/>
      <c r="I24" s="148">
        <v>1662821.82</v>
      </c>
      <c r="J24" s="146"/>
    </row>
    <row r="25" spans="1:10" x14ac:dyDescent="0.3">
      <c r="A25" s="142" t="s">
        <v>227</v>
      </c>
      <c r="B25" s="143"/>
      <c r="C25" s="143"/>
      <c r="D25" s="144"/>
      <c r="E25" s="145">
        <v>43588</v>
      </c>
      <c r="F25" s="146"/>
      <c r="G25" s="147" t="s">
        <v>226</v>
      </c>
      <c r="H25" s="146"/>
      <c r="I25" s="148">
        <v>1781796.38</v>
      </c>
      <c r="J25" s="146"/>
    </row>
    <row r="26" spans="1:10" x14ac:dyDescent="0.3">
      <c r="A26" s="142" t="s">
        <v>228</v>
      </c>
      <c r="B26" s="143"/>
      <c r="C26" s="143"/>
      <c r="D26" s="144"/>
      <c r="E26" s="145">
        <v>43825</v>
      </c>
      <c r="F26" s="146"/>
      <c r="G26" s="147" t="s">
        <v>229</v>
      </c>
      <c r="H26" s="146"/>
      <c r="I26" s="148">
        <v>3444361.84</v>
      </c>
      <c r="J26" s="146"/>
    </row>
    <row r="27" spans="1:10" x14ac:dyDescent="0.3">
      <c r="A27" s="81"/>
      <c r="B27" s="81"/>
      <c r="C27" s="81"/>
      <c r="D27" s="81"/>
      <c r="E27" s="81"/>
      <c r="F27" s="81"/>
      <c r="G27" s="81"/>
      <c r="H27" s="81"/>
      <c r="I27" s="82"/>
      <c r="J27" s="82"/>
    </row>
    <row r="28" spans="1:10" x14ac:dyDescent="0.3">
      <c r="A28" s="106" t="s">
        <v>230</v>
      </c>
      <c r="B28" s="97"/>
      <c r="C28" s="97"/>
      <c r="D28" s="97"/>
      <c r="E28" s="97"/>
      <c r="F28" s="97"/>
      <c r="G28" s="97"/>
      <c r="H28" s="97"/>
      <c r="I28" s="97"/>
      <c r="J28" s="98"/>
    </row>
    <row r="29" spans="1:10" x14ac:dyDescent="0.3">
      <c r="A29" s="149" t="s">
        <v>231</v>
      </c>
      <c r="B29" s="98"/>
      <c r="C29" s="149" t="s">
        <v>232</v>
      </c>
      <c r="D29" s="98"/>
      <c r="E29" s="149" t="s">
        <v>233</v>
      </c>
      <c r="F29" s="98"/>
      <c r="G29" s="149" t="s">
        <v>234</v>
      </c>
      <c r="H29" s="150"/>
      <c r="I29" s="149" t="s">
        <v>235</v>
      </c>
      <c r="J29" s="98"/>
    </row>
    <row r="30" spans="1:10" x14ac:dyDescent="0.3">
      <c r="A30" s="137">
        <v>44022</v>
      </c>
      <c r="B30" s="101"/>
      <c r="C30" s="102">
        <v>150000</v>
      </c>
      <c r="D30" s="104"/>
      <c r="E30" s="138">
        <v>44015</v>
      </c>
      <c r="F30" s="101"/>
      <c r="G30" s="139">
        <v>286492</v>
      </c>
      <c r="H30" s="140"/>
      <c r="I30" s="136">
        <v>150000</v>
      </c>
      <c r="J30" s="131"/>
    </row>
    <row r="31" spans="1:10" x14ac:dyDescent="0.3">
      <c r="A31" s="138"/>
      <c r="B31" s="141"/>
      <c r="C31" s="102"/>
      <c r="D31" s="104"/>
      <c r="E31" s="138"/>
      <c r="F31" s="141"/>
      <c r="G31" s="139"/>
      <c r="H31" s="140"/>
      <c r="I31" s="136"/>
      <c r="J31" s="131"/>
    </row>
    <row r="32" spans="1:10" x14ac:dyDescent="0.3">
      <c r="A32" s="135"/>
      <c r="B32" s="98"/>
      <c r="C32" s="135"/>
      <c r="D32" s="98"/>
      <c r="E32" s="135"/>
      <c r="F32" s="98"/>
      <c r="G32" s="135"/>
      <c r="H32" s="98"/>
      <c r="I32" s="136"/>
      <c r="J32" s="131"/>
    </row>
    <row r="33" spans="1:10" x14ac:dyDescent="0.3">
      <c r="A33" s="128" t="s">
        <v>236</v>
      </c>
      <c r="B33" s="97"/>
      <c r="C33" s="97"/>
      <c r="D33" s="97"/>
      <c r="E33" s="97"/>
      <c r="F33" s="98"/>
      <c r="G33" s="129"/>
      <c r="H33" s="98"/>
      <c r="I33" s="130">
        <v>24242.85</v>
      </c>
      <c r="J33" s="131"/>
    </row>
    <row r="34" spans="1:10" x14ac:dyDescent="0.3">
      <c r="A34" s="128" t="s">
        <v>237</v>
      </c>
      <c r="B34" s="97"/>
      <c r="C34" s="97"/>
      <c r="D34" s="97"/>
      <c r="E34" s="97"/>
      <c r="F34" s="98"/>
      <c r="G34" s="129"/>
      <c r="H34" s="98"/>
      <c r="I34" s="132">
        <f>SUM(I30:J32)</f>
        <v>150000</v>
      </c>
      <c r="J34" s="131"/>
    </row>
    <row r="35" spans="1:10" x14ac:dyDescent="0.3">
      <c r="A35" s="128" t="s">
        <v>238</v>
      </c>
      <c r="B35" s="97"/>
      <c r="C35" s="97"/>
      <c r="D35" s="97"/>
      <c r="E35" s="97"/>
      <c r="F35" s="98"/>
      <c r="G35" s="129"/>
      <c r="H35" s="98"/>
      <c r="I35" s="130">
        <v>197.17</v>
      </c>
      <c r="J35" s="131"/>
    </row>
    <row r="36" spans="1:10" x14ac:dyDescent="0.3">
      <c r="A36" s="128" t="s">
        <v>239</v>
      </c>
      <c r="B36" s="133"/>
      <c r="C36" s="133"/>
      <c r="D36" s="133"/>
      <c r="E36" s="133"/>
      <c r="F36" s="134"/>
      <c r="G36" s="129"/>
      <c r="H36" s="98"/>
      <c r="I36" s="132">
        <v>0</v>
      </c>
      <c r="J36" s="131"/>
    </row>
    <row r="37" spans="1:10" x14ac:dyDescent="0.3">
      <c r="A37" s="128" t="s">
        <v>240</v>
      </c>
      <c r="B37" s="97"/>
      <c r="C37" s="97"/>
      <c r="D37" s="97"/>
      <c r="E37" s="97"/>
      <c r="F37" s="98"/>
      <c r="G37" s="129"/>
      <c r="H37" s="98"/>
      <c r="I37" s="130">
        <f>SUM(I33:J36)</f>
        <v>174440.02000000002</v>
      </c>
      <c r="J37" s="131"/>
    </row>
    <row r="38" spans="1:10" x14ac:dyDescent="0.3">
      <c r="A38" s="128" t="s">
        <v>241</v>
      </c>
      <c r="B38" s="97"/>
      <c r="C38" s="97"/>
      <c r="D38" s="97"/>
      <c r="E38" s="97"/>
      <c r="F38" s="98"/>
      <c r="G38" s="129"/>
      <c r="H38" s="98"/>
      <c r="I38" s="130">
        <v>0</v>
      </c>
      <c r="J38" s="131"/>
    </row>
    <row r="39" spans="1:10" x14ac:dyDescent="0.3">
      <c r="A39" s="128" t="s">
        <v>242</v>
      </c>
      <c r="B39" s="97"/>
      <c r="C39" s="97"/>
      <c r="D39" s="97"/>
      <c r="E39" s="97"/>
      <c r="F39" s="98"/>
      <c r="G39" s="129"/>
      <c r="H39" s="98"/>
      <c r="I39" s="132">
        <f>I37+I38</f>
        <v>174440.02000000002</v>
      </c>
      <c r="J39" s="131"/>
    </row>
    <row r="40" spans="1:10" x14ac:dyDescent="0.3">
      <c r="A40" s="108" t="s">
        <v>243</v>
      </c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x14ac:dyDescent="0.3">
      <c r="A41" s="108" t="s">
        <v>244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3">
      <c r="A42" s="108" t="s">
        <v>245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x14ac:dyDescent="0.3">
      <c r="A43" s="81"/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21.75" customHeight="1" x14ac:dyDescent="0.3">
      <c r="A44" s="125" t="s">
        <v>246</v>
      </c>
      <c r="B44" s="126"/>
      <c r="C44" s="126"/>
      <c r="D44" s="126"/>
      <c r="E44" s="126"/>
      <c r="F44" s="126"/>
      <c r="G44" s="126"/>
      <c r="H44" s="126"/>
      <c r="I44" s="126"/>
      <c r="J44" s="121"/>
    </row>
    <row r="45" spans="1:10" x14ac:dyDescent="0.3">
      <c r="A45" s="83"/>
      <c r="B45" s="84"/>
      <c r="C45" s="84"/>
      <c r="D45" s="84"/>
      <c r="E45" s="84"/>
      <c r="F45" s="84"/>
      <c r="G45" s="84"/>
      <c r="H45" s="84"/>
      <c r="I45" s="84"/>
      <c r="J45" s="84"/>
    </row>
    <row r="46" spans="1:10" x14ac:dyDescent="0.3">
      <c r="A46" s="83"/>
      <c r="B46" s="84"/>
      <c r="C46" s="84"/>
      <c r="D46" s="84"/>
      <c r="E46" s="84"/>
      <c r="F46" s="84"/>
      <c r="G46" s="84"/>
      <c r="H46" s="84"/>
      <c r="I46" s="84"/>
      <c r="J46" s="84"/>
    </row>
    <row r="47" spans="1:10" x14ac:dyDescent="0.3">
      <c r="A47" s="83"/>
      <c r="B47" s="84"/>
      <c r="C47" s="84"/>
      <c r="D47" s="84"/>
      <c r="E47" s="84"/>
      <c r="F47" s="84"/>
      <c r="G47" s="84"/>
      <c r="H47" s="84"/>
      <c r="I47" s="84"/>
      <c r="J47" s="84"/>
    </row>
    <row r="48" spans="1:10" x14ac:dyDescent="0.3">
      <c r="A48" s="83"/>
      <c r="B48" s="84"/>
      <c r="C48" s="84"/>
      <c r="D48" s="84"/>
      <c r="E48" s="84"/>
      <c r="F48" s="84"/>
      <c r="G48" s="84"/>
      <c r="H48" s="84"/>
      <c r="I48" s="84"/>
      <c r="J48" s="84"/>
    </row>
    <row r="49" spans="1:10" x14ac:dyDescent="0.3">
      <c r="A49" s="83"/>
      <c r="B49" s="84"/>
      <c r="C49" s="84"/>
      <c r="D49" s="84"/>
      <c r="E49" s="84"/>
      <c r="F49" s="84"/>
      <c r="G49" s="84"/>
      <c r="H49" s="84"/>
      <c r="I49" s="84"/>
      <c r="J49" s="84"/>
    </row>
    <row r="50" spans="1:10" x14ac:dyDescent="0.3">
      <c r="A50" s="83"/>
      <c r="B50" s="84"/>
      <c r="C50" s="84"/>
      <c r="D50" s="84"/>
      <c r="E50" s="84"/>
      <c r="F50" s="84"/>
      <c r="G50" s="84"/>
      <c r="H50" s="84"/>
      <c r="I50" s="84"/>
      <c r="J50" s="84"/>
    </row>
    <row r="51" spans="1:10" x14ac:dyDescent="0.3">
      <c r="A51" s="83"/>
      <c r="B51" s="84"/>
      <c r="C51" s="84"/>
      <c r="D51" s="84"/>
      <c r="E51" s="84"/>
      <c r="F51" s="84"/>
      <c r="G51" s="84"/>
      <c r="H51" s="84"/>
      <c r="I51" s="84"/>
      <c r="J51" s="84"/>
    </row>
    <row r="52" spans="1:10" x14ac:dyDescent="0.3">
      <c r="A52" s="83"/>
      <c r="B52" s="84"/>
      <c r="C52" s="84"/>
      <c r="D52" s="84"/>
      <c r="E52" s="84"/>
      <c r="F52" s="84"/>
      <c r="G52" s="84"/>
      <c r="H52" s="84"/>
      <c r="I52" s="84"/>
      <c r="J52" s="84"/>
    </row>
    <row r="53" spans="1:10" x14ac:dyDescent="0.3">
      <c r="A53" s="83"/>
      <c r="B53" s="84"/>
      <c r="C53" s="84"/>
      <c r="D53" s="84"/>
      <c r="E53" s="84"/>
      <c r="F53" s="84"/>
      <c r="G53" s="84"/>
      <c r="H53" s="84"/>
      <c r="I53" s="84"/>
      <c r="J53" s="84"/>
    </row>
    <row r="54" spans="1:10" x14ac:dyDescent="0.3">
      <c r="A54" s="83"/>
      <c r="B54" s="84"/>
      <c r="C54" s="84"/>
      <c r="D54" s="84"/>
      <c r="E54" s="84"/>
      <c r="F54" s="84"/>
      <c r="G54" s="84"/>
      <c r="H54" s="84"/>
      <c r="I54" s="84"/>
      <c r="J54" s="84"/>
    </row>
    <row r="55" spans="1:10" x14ac:dyDescent="0.3">
      <c r="A55" s="83"/>
      <c r="B55" s="84"/>
      <c r="C55" s="84"/>
      <c r="D55" s="84"/>
      <c r="E55" s="84"/>
      <c r="F55" s="84"/>
      <c r="G55" s="84"/>
      <c r="H55" s="84"/>
      <c r="I55" s="84"/>
      <c r="J55" s="84"/>
    </row>
    <row r="56" spans="1:10" x14ac:dyDescent="0.3">
      <c r="A56" s="83"/>
      <c r="B56" s="84"/>
      <c r="C56" s="84"/>
      <c r="D56" s="84"/>
      <c r="E56" s="84"/>
      <c r="F56" s="84"/>
      <c r="G56" s="84"/>
      <c r="H56" s="84"/>
      <c r="I56" s="84"/>
      <c r="J56" s="84"/>
    </row>
    <row r="57" spans="1:10" x14ac:dyDescent="0.3">
      <c r="A57" s="83"/>
      <c r="B57" s="84"/>
      <c r="C57" s="84"/>
      <c r="D57" s="84"/>
      <c r="E57" s="84"/>
      <c r="F57" s="84"/>
      <c r="G57" s="84"/>
      <c r="H57" s="84"/>
      <c r="I57" s="84"/>
      <c r="J57" s="84"/>
    </row>
    <row r="58" spans="1:10" x14ac:dyDescent="0.3">
      <c r="A58" s="83"/>
      <c r="B58" s="84"/>
      <c r="C58" s="84"/>
      <c r="D58" s="84"/>
      <c r="E58" s="84"/>
      <c r="F58" s="84"/>
      <c r="G58" s="84"/>
      <c r="H58" s="84"/>
      <c r="I58" s="84"/>
      <c r="J58" s="84"/>
    </row>
    <row r="59" spans="1:10" x14ac:dyDescent="0.3">
      <c r="A59" s="83"/>
      <c r="B59" s="84"/>
      <c r="C59" s="84"/>
      <c r="D59" s="84"/>
      <c r="E59" s="84"/>
      <c r="F59" s="84"/>
      <c r="G59" s="84"/>
      <c r="H59" s="84"/>
      <c r="I59" s="84"/>
      <c r="J59" s="84"/>
    </row>
    <row r="60" spans="1:10" x14ac:dyDescent="0.3">
      <c r="A60" s="83"/>
      <c r="B60" s="84"/>
      <c r="C60" s="84"/>
      <c r="D60" s="84"/>
      <c r="E60" s="84"/>
      <c r="F60" s="84"/>
      <c r="G60" s="84"/>
      <c r="H60" s="84"/>
      <c r="I60" s="84"/>
      <c r="J60" s="84"/>
    </row>
    <row r="61" spans="1:10" x14ac:dyDescent="0.3">
      <c r="A61" s="83"/>
      <c r="B61" s="84"/>
      <c r="C61" s="84"/>
      <c r="D61" s="84"/>
      <c r="E61" s="84"/>
      <c r="F61" s="84"/>
      <c r="G61" s="84"/>
      <c r="H61" s="84"/>
      <c r="I61" s="84"/>
      <c r="J61" s="84"/>
    </row>
    <row r="62" spans="1:10" x14ac:dyDescent="0.3">
      <c r="A62" s="83"/>
      <c r="B62" s="84"/>
      <c r="C62" s="84"/>
      <c r="D62" s="84"/>
      <c r="E62" s="84"/>
      <c r="F62" s="84"/>
      <c r="G62" s="84"/>
      <c r="H62" s="84"/>
      <c r="I62" s="84"/>
      <c r="J62" s="84"/>
    </row>
    <row r="63" spans="1:10" x14ac:dyDescent="0.3">
      <c r="A63" s="83"/>
      <c r="B63" s="84"/>
      <c r="C63" s="84"/>
      <c r="D63" s="84"/>
      <c r="E63" s="84"/>
      <c r="F63" s="84"/>
      <c r="G63" s="84"/>
      <c r="H63" s="84"/>
      <c r="I63" s="84"/>
      <c r="J63" s="84"/>
    </row>
    <row r="64" spans="1:10" x14ac:dyDescent="0.3">
      <c r="A64" s="83"/>
      <c r="B64" s="84"/>
      <c r="C64" s="84"/>
      <c r="D64" s="84"/>
      <c r="E64" s="84"/>
      <c r="F64" s="84"/>
      <c r="G64" s="84"/>
      <c r="H64" s="84"/>
      <c r="I64" s="84"/>
      <c r="J64" s="84"/>
    </row>
    <row r="65" spans="1:10" x14ac:dyDescent="0.3">
      <c r="A65" s="83"/>
      <c r="B65" s="84"/>
      <c r="C65" s="84"/>
      <c r="D65" s="84"/>
      <c r="E65" s="84"/>
      <c r="F65" s="84"/>
      <c r="G65" s="84"/>
      <c r="H65" s="84"/>
      <c r="I65" s="84"/>
      <c r="J65" s="84"/>
    </row>
    <row r="66" spans="1:10" x14ac:dyDescent="0.3">
      <c r="A66" s="83"/>
      <c r="B66" s="84"/>
      <c r="C66" s="84"/>
      <c r="D66" s="84"/>
      <c r="E66" s="84"/>
      <c r="F66" s="84"/>
      <c r="G66" s="84"/>
      <c r="H66" s="84"/>
      <c r="I66" s="84"/>
      <c r="J66" s="84"/>
    </row>
    <row r="67" spans="1:10" x14ac:dyDescent="0.3">
      <c r="A67" s="83"/>
      <c r="B67" s="84"/>
      <c r="C67" s="84"/>
      <c r="D67" s="84"/>
      <c r="E67" s="84"/>
      <c r="F67" s="84"/>
      <c r="G67" s="84"/>
      <c r="H67" s="84"/>
      <c r="I67" s="84"/>
      <c r="J67" s="84"/>
    </row>
    <row r="68" spans="1:10" ht="15.6" x14ac:dyDescent="0.3">
      <c r="A68" s="127" t="s">
        <v>202</v>
      </c>
      <c r="B68" s="127"/>
      <c r="C68" s="127"/>
      <c r="D68" s="127"/>
      <c r="E68" s="127"/>
      <c r="F68" s="127"/>
      <c r="G68" s="127"/>
      <c r="H68" s="127"/>
      <c r="I68" s="127"/>
      <c r="J68" s="127"/>
    </row>
    <row r="69" spans="1:10" ht="15" x14ac:dyDescent="0.3">
      <c r="A69" s="122" t="s">
        <v>203</v>
      </c>
      <c r="B69" s="122"/>
      <c r="C69" s="122"/>
      <c r="D69" s="122"/>
      <c r="E69" s="122"/>
      <c r="F69" s="122"/>
      <c r="G69" s="122"/>
      <c r="H69" s="122"/>
      <c r="I69" s="122"/>
      <c r="J69" s="122"/>
    </row>
    <row r="70" spans="1:10" ht="15" x14ac:dyDescent="0.3">
      <c r="A70" s="122" t="s">
        <v>204</v>
      </c>
      <c r="B70" s="122"/>
      <c r="C70" s="122"/>
      <c r="D70" s="122"/>
      <c r="E70" s="122"/>
      <c r="F70" s="122"/>
      <c r="G70" s="122"/>
      <c r="H70" s="122"/>
      <c r="I70" s="122"/>
      <c r="J70" s="122"/>
    </row>
    <row r="71" spans="1:10" ht="15" x14ac:dyDescent="0.3">
      <c r="A71" s="122" t="s">
        <v>205</v>
      </c>
      <c r="B71" s="122"/>
      <c r="C71" s="122"/>
      <c r="D71" s="122"/>
      <c r="E71" s="122"/>
      <c r="F71" s="122"/>
      <c r="G71" s="122"/>
      <c r="H71" s="122"/>
      <c r="I71" s="122"/>
      <c r="J71" s="122"/>
    </row>
    <row r="72" spans="1:10" x14ac:dyDescent="0.3">
      <c r="A72" s="123" t="s">
        <v>206</v>
      </c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x14ac:dyDescent="0.3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x14ac:dyDescent="0.3">
      <c r="A74" s="124" t="s">
        <v>207</v>
      </c>
      <c r="B74" s="105"/>
      <c r="C74" s="105"/>
      <c r="D74" s="105"/>
      <c r="E74" s="105"/>
      <c r="F74" s="105"/>
      <c r="G74" s="105"/>
      <c r="H74" s="105"/>
      <c r="I74" s="105"/>
      <c r="J74" s="105"/>
    </row>
    <row r="75" spans="1:10" x14ac:dyDescent="0.3">
      <c r="A75" s="124" t="s">
        <v>208</v>
      </c>
      <c r="B75" s="105"/>
      <c r="C75" s="105"/>
      <c r="D75" s="105"/>
      <c r="E75" s="105"/>
      <c r="F75" s="105"/>
      <c r="G75" s="105"/>
      <c r="H75" s="105"/>
      <c r="I75" s="105"/>
      <c r="J75" s="105"/>
    </row>
    <row r="76" spans="1:10" x14ac:dyDescent="0.3">
      <c r="A76" s="83"/>
      <c r="B76" s="84"/>
      <c r="C76" s="84"/>
      <c r="D76" s="84"/>
      <c r="E76" s="84"/>
      <c r="F76" s="84"/>
      <c r="G76" s="84"/>
      <c r="H76" s="84"/>
      <c r="I76" s="84"/>
      <c r="J76" s="84"/>
    </row>
    <row r="77" spans="1:10" x14ac:dyDescent="0.3">
      <c r="A77" s="106" t="s">
        <v>247</v>
      </c>
      <c r="B77" s="97"/>
      <c r="C77" s="97"/>
      <c r="D77" s="97"/>
      <c r="E77" s="97"/>
      <c r="F77" s="97"/>
      <c r="G77" s="97"/>
      <c r="H77" s="97"/>
      <c r="I77" s="97"/>
      <c r="J77" s="98"/>
    </row>
    <row r="78" spans="1:10" x14ac:dyDescent="0.3">
      <c r="A78" s="118" t="str">
        <f>A19</f>
        <v>ORIGEM DOS RECURSOS (1): Municipal</v>
      </c>
      <c r="B78" s="97"/>
      <c r="C78" s="97"/>
      <c r="D78" s="97"/>
      <c r="E78" s="97"/>
      <c r="F78" s="97"/>
      <c r="G78" s="97"/>
      <c r="H78" s="97"/>
      <c r="I78" s="97"/>
      <c r="J78" s="98"/>
    </row>
    <row r="79" spans="1:10" ht="72.599999999999994" x14ac:dyDescent="0.3">
      <c r="A79" s="119" t="s">
        <v>248</v>
      </c>
      <c r="B79" s="98"/>
      <c r="C79" s="120" t="s">
        <v>249</v>
      </c>
      <c r="D79" s="121"/>
      <c r="E79" s="119" t="s">
        <v>250</v>
      </c>
      <c r="F79" s="98"/>
      <c r="G79" s="119" t="s">
        <v>251</v>
      </c>
      <c r="H79" s="98"/>
      <c r="I79" s="85" t="s">
        <v>252</v>
      </c>
      <c r="J79" s="85" t="s">
        <v>253</v>
      </c>
    </row>
    <row r="80" spans="1:10" x14ac:dyDescent="0.3">
      <c r="A80" s="111" t="s">
        <v>254</v>
      </c>
      <c r="B80" s="111"/>
      <c r="C80" s="112">
        <v>9132.94</v>
      </c>
      <c r="D80" s="104"/>
      <c r="E80" s="102">
        <v>414.9</v>
      </c>
      <c r="F80" s="104"/>
      <c r="G80" s="102">
        <f t="shared" ref="G80:G85" si="0">C80-J80</f>
        <v>7289.6</v>
      </c>
      <c r="H80" s="104"/>
      <c r="I80" s="86">
        <f t="shared" ref="I80:I85" si="1">+E80+G80</f>
        <v>7704.5</v>
      </c>
      <c r="J80" s="86">
        <v>1843.34</v>
      </c>
    </row>
    <row r="81" spans="1:10" x14ac:dyDescent="0.3">
      <c r="A81" s="115" t="s">
        <v>255</v>
      </c>
      <c r="B81" s="115"/>
      <c r="C81" s="112">
        <v>5250.95</v>
      </c>
      <c r="D81" s="104"/>
      <c r="E81" s="102">
        <v>1105.6600000000001</v>
      </c>
      <c r="F81" s="104"/>
      <c r="G81" s="102">
        <f t="shared" si="0"/>
        <v>4326.91</v>
      </c>
      <c r="H81" s="104"/>
      <c r="I81" s="86">
        <f t="shared" si="1"/>
        <v>5432.57</v>
      </c>
      <c r="J81" s="86">
        <v>924.04</v>
      </c>
    </row>
    <row r="82" spans="1:10" x14ac:dyDescent="0.3">
      <c r="A82" s="116" t="s">
        <v>256</v>
      </c>
      <c r="B82" s="117"/>
      <c r="C82" s="112">
        <v>107911.87</v>
      </c>
      <c r="D82" s="104"/>
      <c r="E82" s="102">
        <v>0</v>
      </c>
      <c r="F82" s="104"/>
      <c r="G82" s="102">
        <f t="shared" si="0"/>
        <v>107911.87</v>
      </c>
      <c r="H82" s="104"/>
      <c r="I82" s="86">
        <f t="shared" si="1"/>
        <v>107911.87</v>
      </c>
      <c r="J82" s="86">
        <v>0</v>
      </c>
    </row>
    <row r="83" spans="1:10" x14ac:dyDescent="0.3">
      <c r="A83" s="111" t="s">
        <v>257</v>
      </c>
      <c r="B83" s="111"/>
      <c r="C83" s="112">
        <v>521.70000000000005</v>
      </c>
      <c r="D83" s="104"/>
      <c r="E83" s="102">
        <v>0</v>
      </c>
      <c r="F83" s="104"/>
      <c r="G83" s="102">
        <f t="shared" si="0"/>
        <v>521.70000000000005</v>
      </c>
      <c r="H83" s="104"/>
      <c r="I83" s="86">
        <f t="shared" si="1"/>
        <v>521.70000000000005</v>
      </c>
      <c r="J83" s="86">
        <v>0</v>
      </c>
    </row>
    <row r="84" spans="1:10" x14ac:dyDescent="0.3">
      <c r="A84" s="111" t="s">
        <v>258</v>
      </c>
      <c r="B84" s="111"/>
      <c r="C84" s="112">
        <v>11288.7</v>
      </c>
      <c r="D84" s="104"/>
      <c r="E84" s="102">
        <v>2245.5700000000002</v>
      </c>
      <c r="F84" s="104"/>
      <c r="G84" s="102">
        <f t="shared" si="0"/>
        <v>6047.7000000000007</v>
      </c>
      <c r="H84" s="104"/>
      <c r="I84" s="86">
        <f t="shared" si="1"/>
        <v>8293.27</v>
      </c>
      <c r="J84" s="86">
        <v>5241</v>
      </c>
    </row>
    <row r="85" spans="1:10" x14ac:dyDescent="0.3">
      <c r="A85" s="111" t="s">
        <v>259</v>
      </c>
      <c r="B85" s="111"/>
      <c r="C85" s="112">
        <v>2483.16</v>
      </c>
      <c r="D85" s="104"/>
      <c r="E85" s="102">
        <v>819.03</v>
      </c>
      <c r="F85" s="104"/>
      <c r="G85" s="102">
        <f t="shared" si="0"/>
        <v>1695.73</v>
      </c>
      <c r="H85" s="104"/>
      <c r="I85" s="86">
        <f t="shared" si="1"/>
        <v>2514.7600000000002</v>
      </c>
      <c r="J85" s="86">
        <v>787.43</v>
      </c>
    </row>
    <row r="86" spans="1:10" x14ac:dyDescent="0.3">
      <c r="A86" s="113" t="s">
        <v>122</v>
      </c>
      <c r="B86" s="114"/>
      <c r="C86" s="112">
        <f>SUM(C80:D85)</f>
        <v>136589.32</v>
      </c>
      <c r="D86" s="104"/>
      <c r="E86" s="102">
        <f>SUM(E80:F85)</f>
        <v>4585.16</v>
      </c>
      <c r="F86" s="104"/>
      <c r="G86" s="102">
        <f>SUM(G80:H85)</f>
        <v>127793.50999999998</v>
      </c>
      <c r="H86" s="104"/>
      <c r="I86" s="86">
        <f>SUM(I80:I85)</f>
        <v>132378.67000000001</v>
      </c>
      <c r="J86" s="86">
        <f>SUM(J80:J85)</f>
        <v>8795.81</v>
      </c>
    </row>
    <row r="87" spans="1:10" x14ac:dyDescent="0.3">
      <c r="A87" s="81"/>
      <c r="B87" s="81"/>
      <c r="C87" s="81"/>
      <c r="D87" s="81"/>
      <c r="E87" s="81"/>
      <c r="F87" s="81"/>
      <c r="G87" s="81"/>
      <c r="H87" s="81"/>
      <c r="I87" s="81"/>
      <c r="J87" s="81"/>
    </row>
    <row r="88" spans="1:10" x14ac:dyDescent="0.3">
      <c r="A88" s="108" t="s">
        <v>260</v>
      </c>
      <c r="B88" s="105"/>
      <c r="C88" s="105"/>
      <c r="D88" s="105"/>
      <c r="E88" s="105"/>
      <c r="F88" s="105"/>
      <c r="G88" s="105"/>
      <c r="H88" s="105"/>
      <c r="I88" s="105"/>
      <c r="J88" s="105"/>
    </row>
    <row r="89" spans="1:10" x14ac:dyDescent="0.3">
      <c r="A89" s="108" t="s">
        <v>261</v>
      </c>
      <c r="B89" s="105"/>
      <c r="C89" s="105"/>
      <c r="D89" s="105"/>
      <c r="E89" s="105"/>
      <c r="F89" s="105"/>
      <c r="G89" s="105"/>
      <c r="H89" s="105"/>
      <c r="I89" s="105"/>
      <c r="J89" s="105"/>
    </row>
    <row r="90" spans="1:10" x14ac:dyDescent="0.3">
      <c r="A90" s="108" t="s">
        <v>262</v>
      </c>
      <c r="B90" s="105"/>
      <c r="C90" s="105"/>
      <c r="D90" s="105"/>
      <c r="E90" s="105"/>
      <c r="F90" s="105"/>
      <c r="G90" s="105"/>
      <c r="H90" s="105"/>
      <c r="I90" s="105"/>
      <c r="J90" s="105"/>
    </row>
    <row r="91" spans="1:10" x14ac:dyDescent="0.3">
      <c r="A91" s="108" t="s">
        <v>263</v>
      </c>
      <c r="B91" s="105"/>
      <c r="C91" s="105"/>
      <c r="D91" s="105"/>
      <c r="E91" s="105"/>
      <c r="F91" s="105"/>
      <c r="G91" s="105"/>
      <c r="H91" s="105"/>
      <c r="I91" s="105"/>
      <c r="J91" s="105"/>
    </row>
    <row r="92" spans="1:10" ht="23.25" customHeight="1" x14ac:dyDescent="0.3">
      <c r="A92" s="109" t="s">
        <v>264</v>
      </c>
      <c r="B92" s="110"/>
      <c r="C92" s="110"/>
      <c r="D92" s="110"/>
      <c r="E92" s="110"/>
      <c r="F92" s="110"/>
      <c r="G92" s="110"/>
      <c r="H92" s="110"/>
      <c r="I92" s="110"/>
      <c r="J92" s="110"/>
    </row>
    <row r="93" spans="1:10" x14ac:dyDescent="0.3">
      <c r="A93" s="108" t="s">
        <v>265</v>
      </c>
      <c r="B93" s="105"/>
      <c r="C93" s="105"/>
      <c r="D93" s="105"/>
      <c r="E93" s="105"/>
      <c r="F93" s="105"/>
      <c r="G93" s="105"/>
      <c r="H93" s="105"/>
      <c r="I93" s="105"/>
      <c r="J93" s="105"/>
    </row>
    <row r="94" spans="1:10" x14ac:dyDescent="0.3">
      <c r="A94" s="105"/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x14ac:dyDescent="0.3">
      <c r="A95" s="106" t="s">
        <v>266</v>
      </c>
      <c r="B95" s="97"/>
      <c r="C95" s="97"/>
      <c r="D95" s="97"/>
      <c r="E95" s="97"/>
      <c r="F95" s="97"/>
      <c r="G95" s="97"/>
      <c r="H95" s="97"/>
      <c r="I95" s="97"/>
      <c r="J95" s="98"/>
    </row>
    <row r="96" spans="1:10" x14ac:dyDescent="0.3">
      <c r="A96" s="96" t="s">
        <v>267</v>
      </c>
      <c r="B96" s="97"/>
      <c r="C96" s="97"/>
      <c r="D96" s="97"/>
      <c r="E96" s="97"/>
      <c r="F96" s="97"/>
      <c r="G96" s="98"/>
      <c r="H96" s="99">
        <f>I39</f>
        <v>174440.02000000002</v>
      </c>
      <c r="I96" s="100"/>
      <c r="J96" s="101"/>
    </row>
    <row r="97" spans="1:10" x14ac:dyDescent="0.3">
      <c r="A97" s="96" t="s">
        <v>268</v>
      </c>
      <c r="B97" s="97"/>
      <c r="C97" s="97"/>
      <c r="D97" s="97"/>
      <c r="E97" s="97"/>
      <c r="F97" s="97"/>
      <c r="G97" s="98"/>
      <c r="H97" s="107">
        <f>I86</f>
        <v>132378.67000000001</v>
      </c>
      <c r="I97" s="100"/>
      <c r="J97" s="101"/>
    </row>
    <row r="98" spans="1:10" x14ac:dyDescent="0.3">
      <c r="A98" s="96" t="s">
        <v>269</v>
      </c>
      <c r="B98" s="97"/>
      <c r="C98" s="97"/>
      <c r="D98" s="97"/>
      <c r="E98" s="97"/>
      <c r="F98" s="97"/>
      <c r="G98" s="98"/>
      <c r="H98" s="99">
        <f>I37-H97-I38</f>
        <v>42061.350000000006</v>
      </c>
      <c r="I98" s="100"/>
      <c r="J98" s="101"/>
    </row>
    <row r="99" spans="1:10" x14ac:dyDescent="0.3">
      <c r="A99" s="96" t="s">
        <v>270</v>
      </c>
      <c r="B99" s="97"/>
      <c r="C99" s="97"/>
      <c r="D99" s="97"/>
      <c r="E99" s="97"/>
      <c r="F99" s="97"/>
      <c r="G99" s="98"/>
      <c r="H99" s="102">
        <v>0</v>
      </c>
      <c r="I99" s="103"/>
      <c r="J99" s="104"/>
    </row>
    <row r="100" spans="1:10" x14ac:dyDescent="0.3">
      <c r="A100" s="96" t="s">
        <v>271</v>
      </c>
      <c r="B100" s="97"/>
      <c r="C100" s="97"/>
      <c r="D100" s="97"/>
      <c r="E100" s="97"/>
      <c r="F100" s="97"/>
      <c r="G100" s="98"/>
      <c r="H100" s="99">
        <f>H98-H99</f>
        <v>42061.350000000006</v>
      </c>
      <c r="I100" s="100"/>
      <c r="J100" s="101"/>
    </row>
    <row r="101" spans="1:10" x14ac:dyDescent="0.3">
      <c r="A101" s="81"/>
      <c r="B101" s="81"/>
      <c r="C101" s="81"/>
      <c r="D101" s="81"/>
      <c r="E101" s="81"/>
      <c r="F101" s="81"/>
      <c r="G101" s="81"/>
      <c r="H101" s="81"/>
      <c r="I101" s="81"/>
      <c r="J101" s="81"/>
    </row>
    <row r="102" spans="1:10" x14ac:dyDescent="0.3">
      <c r="A102" s="90" t="s">
        <v>272</v>
      </c>
      <c r="B102" s="91"/>
      <c r="C102" s="91"/>
      <c r="D102" s="91"/>
      <c r="E102" s="91"/>
      <c r="F102" s="91"/>
      <c r="G102" s="91"/>
      <c r="H102" s="91"/>
      <c r="I102" s="91"/>
      <c r="J102" s="92"/>
    </row>
    <row r="103" spans="1:10" ht="12" customHeight="1" x14ac:dyDescent="0.3">
      <c r="A103" s="93"/>
      <c r="B103" s="94"/>
      <c r="C103" s="94"/>
      <c r="D103" s="94"/>
      <c r="E103" s="94"/>
      <c r="F103" s="94"/>
      <c r="G103" s="94"/>
      <c r="H103" s="94"/>
      <c r="I103" s="94"/>
      <c r="J103" s="95"/>
    </row>
    <row r="104" spans="1:10" x14ac:dyDescent="0.3">
      <c r="A104" s="81"/>
      <c r="B104" s="81"/>
      <c r="C104" s="81"/>
      <c r="D104" s="81"/>
      <c r="E104" s="81"/>
      <c r="F104" s="81"/>
      <c r="G104" s="81"/>
      <c r="H104" s="81"/>
      <c r="I104" s="81"/>
      <c r="J104" s="81"/>
    </row>
    <row r="105" spans="1:10" x14ac:dyDescent="0.3">
      <c r="A105" s="87"/>
      <c r="B105" s="87" t="s">
        <v>274</v>
      </c>
      <c r="C105" s="87"/>
      <c r="D105" s="87"/>
      <c r="E105" s="87"/>
      <c r="F105" s="87"/>
      <c r="G105" s="87"/>
      <c r="H105" s="87"/>
      <c r="I105" s="87"/>
      <c r="J105" s="81"/>
    </row>
    <row r="106" spans="1:10" x14ac:dyDescent="0.3">
      <c r="A106" s="87"/>
      <c r="B106" s="87"/>
      <c r="C106" s="87"/>
      <c r="D106" s="87"/>
      <c r="E106" s="87"/>
      <c r="F106" s="87"/>
      <c r="G106" s="87"/>
      <c r="H106" s="87"/>
      <c r="I106" s="87"/>
      <c r="J106" s="81"/>
    </row>
    <row r="107" spans="1:10" x14ac:dyDescent="0.3">
      <c r="A107" s="87"/>
      <c r="B107" s="87"/>
      <c r="C107" s="87"/>
      <c r="D107" s="87"/>
      <c r="E107" s="87"/>
      <c r="F107" s="87"/>
      <c r="G107" s="87"/>
      <c r="H107" s="87"/>
      <c r="I107" s="87"/>
      <c r="J107" s="81"/>
    </row>
    <row r="108" spans="1:10" x14ac:dyDescent="0.3">
      <c r="A108" s="87"/>
      <c r="B108" s="87"/>
      <c r="C108" s="87"/>
      <c r="D108" s="87"/>
      <c r="E108" s="87"/>
      <c r="F108" s="87"/>
      <c r="G108" s="87"/>
      <c r="H108" s="87"/>
      <c r="I108" s="87"/>
      <c r="J108" s="81"/>
    </row>
    <row r="109" spans="1:10" x14ac:dyDescent="0.3">
      <c r="A109" s="87"/>
      <c r="B109" s="87"/>
      <c r="C109" s="87"/>
      <c r="D109" s="87"/>
      <c r="E109" s="87"/>
      <c r="F109" s="87"/>
      <c r="G109" s="87"/>
      <c r="H109" s="87"/>
      <c r="I109" s="87"/>
      <c r="J109" s="81"/>
    </row>
    <row r="110" spans="1:10" x14ac:dyDescent="0.3">
      <c r="A110" s="87"/>
      <c r="B110" s="88" t="s">
        <v>123</v>
      </c>
      <c r="C110" s="87"/>
      <c r="D110" s="87"/>
      <c r="E110" s="87"/>
      <c r="F110" s="87"/>
      <c r="G110" s="87"/>
      <c r="H110" s="88" t="s">
        <v>124</v>
      </c>
      <c r="I110" s="87"/>
      <c r="J110" s="81"/>
    </row>
    <row r="111" spans="1:10" x14ac:dyDescent="0.3">
      <c r="A111" s="87"/>
      <c r="B111" s="87" t="s">
        <v>125</v>
      </c>
      <c r="C111" s="87"/>
      <c r="D111" s="87"/>
      <c r="E111" s="87"/>
      <c r="F111" s="87"/>
      <c r="G111" s="87"/>
      <c r="H111" s="87" t="s">
        <v>126</v>
      </c>
      <c r="I111" s="87"/>
    </row>
    <row r="112" spans="1:10" x14ac:dyDescent="0.3">
      <c r="B112" s="89" t="s">
        <v>127</v>
      </c>
      <c r="H112" s="48" t="s">
        <v>128</v>
      </c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2"/>
  <sheetViews>
    <sheetView topLeftCell="A127" workbookViewId="0">
      <selection activeCell="B140" sqref="B140"/>
    </sheetView>
  </sheetViews>
  <sheetFormatPr defaultRowHeight="14.4" x14ac:dyDescent="0.3"/>
  <cols>
    <col min="1" max="1" width="11" style="5" bestFit="1" customWidth="1"/>
    <col min="2" max="2" width="71.109375" style="5" customWidth="1"/>
    <col min="3" max="3" width="10.44140625" style="3" bestFit="1" customWidth="1"/>
    <col min="4" max="5" width="10.44140625" style="3" customWidth="1"/>
    <col min="6" max="16384" width="8.88671875" style="5"/>
  </cols>
  <sheetData>
    <row r="1" spans="1:5" x14ac:dyDescent="0.3">
      <c r="A1" s="16" t="s">
        <v>37</v>
      </c>
      <c r="B1" s="14"/>
      <c r="C1" s="16"/>
      <c r="D1" s="16"/>
      <c r="E1" s="10"/>
    </row>
    <row r="2" spans="1:5" x14ac:dyDescent="0.3">
      <c r="A2" s="15"/>
      <c r="B2" s="1"/>
      <c r="C2" s="8"/>
      <c r="D2" s="10"/>
      <c r="E2" s="10"/>
    </row>
    <row r="3" spans="1:5" x14ac:dyDescent="0.3">
      <c r="A3" s="16" t="s">
        <v>58</v>
      </c>
      <c r="B3" s="14"/>
      <c r="C3" s="16"/>
      <c r="D3" s="16"/>
      <c r="E3" s="10"/>
    </row>
    <row r="4" spans="1:5" x14ac:dyDescent="0.3">
      <c r="A4" s="16" t="s">
        <v>38</v>
      </c>
      <c r="B4" s="14"/>
      <c r="C4" s="16"/>
      <c r="D4" s="16"/>
      <c r="E4" s="10"/>
    </row>
    <row r="5" spans="1:5" x14ac:dyDescent="0.3">
      <c r="A5" s="15"/>
      <c r="B5" s="1"/>
      <c r="C5" s="8"/>
      <c r="D5" s="10"/>
      <c r="E5" s="10"/>
    </row>
    <row r="6" spans="1:5" x14ac:dyDescent="0.3">
      <c r="A6" s="7" t="s">
        <v>39</v>
      </c>
      <c r="B6" s="9"/>
      <c r="C6" s="8"/>
      <c r="D6" s="10"/>
      <c r="E6" s="27" t="s">
        <v>40</v>
      </c>
    </row>
    <row r="7" spans="1:5" x14ac:dyDescent="0.3">
      <c r="A7" s="7" t="s">
        <v>41</v>
      </c>
      <c r="B7" s="1"/>
      <c r="C7" s="8"/>
      <c r="D7" s="10"/>
      <c r="E7" s="27" t="s">
        <v>42</v>
      </c>
    </row>
    <row r="8" spans="1:5" x14ac:dyDescent="0.3">
      <c r="A8" s="7" t="s">
        <v>43</v>
      </c>
      <c r="B8" s="1"/>
      <c r="C8" s="8"/>
      <c r="D8" s="10"/>
      <c r="E8" s="27" t="s">
        <v>44</v>
      </c>
    </row>
    <row r="9" spans="1:5" x14ac:dyDescent="0.3">
      <c r="A9" s="25" t="s">
        <v>45</v>
      </c>
      <c r="B9" s="1"/>
      <c r="C9" s="10"/>
      <c r="D9" s="10"/>
      <c r="E9" s="27" t="s">
        <v>46</v>
      </c>
    </row>
    <row r="10" spans="1:5" x14ac:dyDescent="0.3">
      <c r="A10" s="7" t="s">
        <v>47</v>
      </c>
      <c r="B10" s="9"/>
      <c r="C10" s="10"/>
      <c r="D10" s="10"/>
      <c r="E10" s="23" t="s">
        <v>48</v>
      </c>
    </row>
    <row r="11" spans="1:5" x14ac:dyDescent="0.3">
      <c r="A11" s="7" t="s">
        <v>49</v>
      </c>
      <c r="B11" s="9"/>
      <c r="C11" s="10"/>
      <c r="D11" s="10"/>
      <c r="E11" s="21" t="s">
        <v>50</v>
      </c>
    </row>
    <row r="12" spans="1:5" x14ac:dyDescent="0.3">
      <c r="A12" s="19" t="s">
        <v>51</v>
      </c>
      <c r="B12" s="17"/>
      <c r="C12" s="12"/>
      <c r="D12" s="12"/>
      <c r="E12" s="17"/>
    </row>
    <row r="13" spans="1:5" x14ac:dyDescent="0.3">
      <c r="A13" s="13" t="s">
        <v>52</v>
      </c>
      <c r="B13" s="11" t="s">
        <v>53</v>
      </c>
      <c r="C13" s="11" t="s">
        <v>54</v>
      </c>
      <c r="D13" s="11" t="s">
        <v>55</v>
      </c>
      <c r="E13" s="11" t="s">
        <v>56</v>
      </c>
    </row>
    <row r="14" spans="1:5" x14ac:dyDescent="0.3">
      <c r="A14" s="6"/>
      <c r="B14" s="29" t="s">
        <v>57</v>
      </c>
      <c r="C14" s="26"/>
      <c r="D14" s="26"/>
      <c r="E14" s="24">
        <v>24242.85</v>
      </c>
    </row>
    <row r="15" spans="1:5" ht="28.8" x14ac:dyDescent="0.3">
      <c r="A15" s="31">
        <v>44013</v>
      </c>
      <c r="B15" s="32" t="s">
        <v>137</v>
      </c>
      <c r="C15" s="33">
        <v>0</v>
      </c>
      <c r="D15" s="33">
        <v>591.08000000000004</v>
      </c>
      <c r="E15" s="24">
        <f t="shared" ref="E15:E78" si="0">E14+D15-C15</f>
        <v>24833.93</v>
      </c>
    </row>
    <row r="16" spans="1:5" ht="28.8" x14ac:dyDescent="0.3">
      <c r="A16" s="31">
        <v>44013</v>
      </c>
      <c r="B16" s="32" t="s">
        <v>138</v>
      </c>
      <c r="C16" s="33">
        <v>0</v>
      </c>
      <c r="D16" s="33">
        <v>153.5</v>
      </c>
      <c r="E16" s="24">
        <f t="shared" si="0"/>
        <v>24987.43</v>
      </c>
    </row>
    <row r="17" spans="1:5" x14ac:dyDescent="0.3">
      <c r="A17" s="31">
        <v>44013</v>
      </c>
      <c r="B17" s="32" t="s">
        <v>60</v>
      </c>
      <c r="C17" s="33">
        <v>591.08000000000004</v>
      </c>
      <c r="D17" s="33">
        <v>0</v>
      </c>
      <c r="E17" s="24">
        <f t="shared" si="0"/>
        <v>24396.35</v>
      </c>
    </row>
    <row r="18" spans="1:5" x14ac:dyDescent="0.3">
      <c r="A18" s="31">
        <v>44013</v>
      </c>
      <c r="B18" s="32" t="s">
        <v>61</v>
      </c>
      <c r="C18" s="33">
        <v>153.5</v>
      </c>
      <c r="D18" s="33">
        <v>0</v>
      </c>
      <c r="E18" s="24">
        <f t="shared" si="0"/>
        <v>24242.85</v>
      </c>
    </row>
    <row r="19" spans="1:5" ht="28.8" x14ac:dyDescent="0.3">
      <c r="A19" s="31">
        <v>44013</v>
      </c>
      <c r="B19" s="32" t="s">
        <v>139</v>
      </c>
      <c r="C19" s="33">
        <v>591.08000000000004</v>
      </c>
      <c r="D19" s="33">
        <v>0</v>
      </c>
      <c r="E19" s="24">
        <f t="shared" si="0"/>
        <v>23651.769999999997</v>
      </c>
    </row>
    <row r="20" spans="1:5" x14ac:dyDescent="0.3">
      <c r="A20" s="31">
        <v>44013</v>
      </c>
      <c r="B20" s="32" t="s">
        <v>132</v>
      </c>
      <c r="C20" s="33">
        <v>153.5</v>
      </c>
      <c r="D20" s="33">
        <v>0</v>
      </c>
      <c r="E20" s="24">
        <f t="shared" si="0"/>
        <v>23498.269999999997</v>
      </c>
    </row>
    <row r="21" spans="1:5" ht="28.8" x14ac:dyDescent="0.3">
      <c r="A21" s="31">
        <v>44014</v>
      </c>
      <c r="B21" s="32" t="s">
        <v>140</v>
      </c>
      <c r="C21" s="33">
        <v>0</v>
      </c>
      <c r="D21" s="33">
        <v>591.08000000000004</v>
      </c>
      <c r="E21" s="24">
        <f t="shared" si="0"/>
        <v>24089.35</v>
      </c>
    </row>
    <row r="22" spans="1:5" x14ac:dyDescent="0.3">
      <c r="A22" s="31">
        <v>44014</v>
      </c>
      <c r="B22" s="34" t="s">
        <v>62</v>
      </c>
      <c r="C22" s="33">
        <v>225</v>
      </c>
      <c r="D22" s="33">
        <v>0</v>
      </c>
      <c r="E22" s="24">
        <f t="shared" si="0"/>
        <v>23864.35</v>
      </c>
    </row>
    <row r="23" spans="1:5" ht="28.8" x14ac:dyDescent="0.3">
      <c r="A23" s="31">
        <v>44014</v>
      </c>
      <c r="B23" s="32" t="s">
        <v>139</v>
      </c>
      <c r="C23" s="33">
        <v>591.08000000000004</v>
      </c>
      <c r="D23" s="33">
        <v>0</v>
      </c>
      <c r="E23" s="24">
        <f t="shared" si="0"/>
        <v>23273.269999999997</v>
      </c>
    </row>
    <row r="24" spans="1:5" customFormat="1" x14ac:dyDescent="0.3">
      <c r="A24" s="30">
        <v>44015</v>
      </c>
      <c r="B24" s="29" t="s">
        <v>59</v>
      </c>
      <c r="C24" s="26">
        <v>0</v>
      </c>
      <c r="D24" s="26">
        <v>150000</v>
      </c>
      <c r="E24" s="24">
        <f t="shared" si="0"/>
        <v>173273.27</v>
      </c>
    </row>
    <row r="25" spans="1:5" x14ac:dyDescent="0.3">
      <c r="A25" s="31">
        <v>44018</v>
      </c>
      <c r="B25" s="34" t="s">
        <v>63</v>
      </c>
      <c r="C25" s="33">
        <v>560</v>
      </c>
      <c r="D25" s="33">
        <v>0</v>
      </c>
      <c r="E25" s="24">
        <f t="shared" si="0"/>
        <v>172713.27</v>
      </c>
    </row>
    <row r="26" spans="1:5" x14ac:dyDescent="0.3">
      <c r="A26" s="31">
        <v>44019</v>
      </c>
      <c r="B26" s="34" t="s">
        <v>64</v>
      </c>
      <c r="C26" s="33">
        <v>475.4</v>
      </c>
      <c r="D26" s="33">
        <v>0</v>
      </c>
      <c r="E26" s="24">
        <f t="shared" si="0"/>
        <v>172237.87</v>
      </c>
    </row>
    <row r="27" spans="1:5" x14ac:dyDescent="0.3">
      <c r="A27" s="31">
        <v>44020</v>
      </c>
      <c r="B27" s="34" t="s">
        <v>67</v>
      </c>
      <c r="C27" s="33">
        <v>0</v>
      </c>
      <c r="D27" s="33">
        <v>353.31</v>
      </c>
      <c r="E27" s="24">
        <f t="shared" si="0"/>
        <v>172591.18</v>
      </c>
    </row>
    <row r="28" spans="1:5" x14ac:dyDescent="0.3">
      <c r="A28" s="31">
        <v>44020</v>
      </c>
      <c r="B28" s="34" t="s">
        <v>66</v>
      </c>
      <c r="C28" s="33">
        <v>649.70000000000005</v>
      </c>
      <c r="D28" s="33">
        <v>0</v>
      </c>
      <c r="E28" s="24">
        <f t="shared" si="0"/>
        <v>171941.47999999998</v>
      </c>
    </row>
    <row r="29" spans="1:5" x14ac:dyDescent="0.3">
      <c r="A29" s="31">
        <v>44020</v>
      </c>
      <c r="B29" s="34" t="s">
        <v>68</v>
      </c>
      <c r="C29" s="33">
        <v>353.31</v>
      </c>
      <c r="D29" s="33">
        <v>0</v>
      </c>
      <c r="E29" s="24">
        <f t="shared" si="0"/>
        <v>171588.16999999998</v>
      </c>
    </row>
    <row r="30" spans="1:5" x14ac:dyDescent="0.3">
      <c r="A30" s="31">
        <v>44020</v>
      </c>
      <c r="B30" s="34" t="s">
        <v>65</v>
      </c>
      <c r="C30" s="33">
        <v>353.31</v>
      </c>
      <c r="D30" s="33">
        <v>0</v>
      </c>
      <c r="E30" s="24">
        <f t="shared" si="0"/>
        <v>171234.86</v>
      </c>
    </row>
    <row r="31" spans="1:5" x14ac:dyDescent="0.3">
      <c r="A31" s="30">
        <v>44021</v>
      </c>
      <c r="B31" s="35" t="s">
        <v>69</v>
      </c>
      <c r="C31" s="26">
        <v>0</v>
      </c>
      <c r="D31" s="26">
        <v>10</v>
      </c>
      <c r="E31" s="24">
        <f t="shared" si="0"/>
        <v>171244.86</v>
      </c>
    </row>
    <row r="32" spans="1:5" x14ac:dyDescent="0.3">
      <c r="A32" s="31">
        <v>44021</v>
      </c>
      <c r="B32" s="34" t="s">
        <v>70</v>
      </c>
      <c r="C32" s="33">
        <v>2041</v>
      </c>
      <c r="D32" s="33">
        <v>0</v>
      </c>
      <c r="E32" s="24">
        <f t="shared" si="0"/>
        <v>169203.86</v>
      </c>
    </row>
    <row r="33" spans="1:5" x14ac:dyDescent="0.3">
      <c r="A33" s="30">
        <v>44021</v>
      </c>
      <c r="B33" s="35" t="s">
        <v>71</v>
      </c>
      <c r="C33" s="26">
        <v>10</v>
      </c>
      <c r="D33" s="26">
        <v>0</v>
      </c>
      <c r="E33" s="24">
        <f t="shared" si="0"/>
        <v>169193.86</v>
      </c>
    </row>
    <row r="34" spans="1:5" x14ac:dyDescent="0.3">
      <c r="A34" s="31">
        <v>44022</v>
      </c>
      <c r="B34" s="34" t="s">
        <v>72</v>
      </c>
      <c r="C34" s="33">
        <v>106.5</v>
      </c>
      <c r="D34" s="33">
        <v>0</v>
      </c>
      <c r="E34" s="24">
        <f t="shared" si="0"/>
        <v>169087.35999999999</v>
      </c>
    </row>
    <row r="35" spans="1:5" x14ac:dyDescent="0.3">
      <c r="A35" s="31">
        <v>44022</v>
      </c>
      <c r="B35" s="34" t="s">
        <v>73</v>
      </c>
      <c r="C35" s="33">
        <v>274.79000000000002</v>
      </c>
      <c r="D35" s="33">
        <v>0</v>
      </c>
      <c r="E35" s="24">
        <f t="shared" si="0"/>
        <v>168812.56999999998</v>
      </c>
    </row>
    <row r="36" spans="1:5" x14ac:dyDescent="0.3">
      <c r="A36" s="31">
        <v>44022</v>
      </c>
      <c r="B36" s="34" t="s">
        <v>74</v>
      </c>
      <c r="C36" s="33">
        <v>731</v>
      </c>
      <c r="D36" s="33">
        <v>0</v>
      </c>
      <c r="E36" s="24">
        <f t="shared" si="0"/>
        <v>168081.56999999998</v>
      </c>
    </row>
    <row r="37" spans="1:5" x14ac:dyDescent="0.3">
      <c r="A37" s="31">
        <v>44022</v>
      </c>
      <c r="B37" s="34" t="s">
        <v>75</v>
      </c>
      <c r="C37" s="33">
        <v>276</v>
      </c>
      <c r="D37" s="33">
        <v>0</v>
      </c>
      <c r="E37" s="24">
        <f t="shared" si="0"/>
        <v>167805.56999999998</v>
      </c>
    </row>
    <row r="38" spans="1:5" x14ac:dyDescent="0.3">
      <c r="A38" s="31">
        <v>44022</v>
      </c>
      <c r="B38" s="34" t="s">
        <v>77</v>
      </c>
      <c r="C38" s="33">
        <v>1292.1300000000001</v>
      </c>
      <c r="D38" s="33">
        <v>0</v>
      </c>
      <c r="E38" s="24">
        <f t="shared" si="0"/>
        <v>166513.43999999997</v>
      </c>
    </row>
    <row r="39" spans="1:5" x14ac:dyDescent="0.3">
      <c r="A39" s="31">
        <v>44022</v>
      </c>
      <c r="B39" s="34" t="s">
        <v>78</v>
      </c>
      <c r="C39" s="33">
        <v>217.36</v>
      </c>
      <c r="D39" s="33">
        <v>0</v>
      </c>
      <c r="E39" s="24">
        <f t="shared" si="0"/>
        <v>166296.07999999999</v>
      </c>
    </row>
    <row r="40" spans="1:5" x14ac:dyDescent="0.3">
      <c r="A40" s="31">
        <v>44022</v>
      </c>
      <c r="B40" s="34" t="s">
        <v>76</v>
      </c>
      <c r="C40" s="33">
        <v>138.9</v>
      </c>
      <c r="D40" s="33">
        <v>0</v>
      </c>
      <c r="E40" s="24">
        <f t="shared" si="0"/>
        <v>166157.18</v>
      </c>
    </row>
    <row r="41" spans="1:5" x14ac:dyDescent="0.3">
      <c r="A41" s="31">
        <v>44022</v>
      </c>
      <c r="B41" s="34" t="s">
        <v>79</v>
      </c>
      <c r="C41" s="33">
        <v>163.18</v>
      </c>
      <c r="D41" s="33">
        <v>0</v>
      </c>
      <c r="E41" s="24">
        <f t="shared" si="0"/>
        <v>165994</v>
      </c>
    </row>
    <row r="42" spans="1:5" x14ac:dyDescent="0.3">
      <c r="A42" s="31">
        <v>44022</v>
      </c>
      <c r="B42" s="34" t="s">
        <v>80</v>
      </c>
      <c r="C42" s="33">
        <v>608.92999999999995</v>
      </c>
      <c r="D42" s="33">
        <v>0</v>
      </c>
      <c r="E42" s="24">
        <f t="shared" si="0"/>
        <v>165385.07</v>
      </c>
    </row>
    <row r="43" spans="1:5" x14ac:dyDescent="0.3">
      <c r="A43" s="31">
        <v>44022</v>
      </c>
      <c r="B43" s="34" t="s">
        <v>81</v>
      </c>
      <c r="C43" s="33">
        <v>130.77000000000001</v>
      </c>
      <c r="D43" s="33">
        <v>0</v>
      </c>
      <c r="E43" s="24">
        <f t="shared" si="0"/>
        <v>165254.30000000002</v>
      </c>
    </row>
    <row r="44" spans="1:5" x14ac:dyDescent="0.3">
      <c r="A44" s="31">
        <v>44022</v>
      </c>
      <c r="B44" s="34" t="s">
        <v>82</v>
      </c>
      <c r="C44" s="33">
        <v>690.43</v>
      </c>
      <c r="D44" s="33">
        <v>0</v>
      </c>
      <c r="E44" s="24">
        <f t="shared" si="0"/>
        <v>164563.87000000002</v>
      </c>
    </row>
    <row r="45" spans="1:5" x14ac:dyDescent="0.3">
      <c r="A45" s="31">
        <v>44022</v>
      </c>
      <c r="B45" s="34" t="s">
        <v>83</v>
      </c>
      <c r="C45" s="33">
        <v>87.22</v>
      </c>
      <c r="D45" s="33">
        <v>0</v>
      </c>
      <c r="E45" s="24">
        <f t="shared" si="0"/>
        <v>164476.65000000002</v>
      </c>
    </row>
    <row r="46" spans="1:5" x14ac:dyDescent="0.3">
      <c r="A46" s="31">
        <v>44025</v>
      </c>
      <c r="B46" s="34" t="s">
        <v>84</v>
      </c>
      <c r="C46" s="33">
        <v>505</v>
      </c>
      <c r="D46" s="33">
        <v>0</v>
      </c>
      <c r="E46" s="24">
        <f t="shared" si="0"/>
        <v>163971.65000000002</v>
      </c>
    </row>
    <row r="47" spans="1:5" x14ac:dyDescent="0.3">
      <c r="A47" s="31">
        <v>44025</v>
      </c>
      <c r="B47" s="34" t="s">
        <v>85</v>
      </c>
      <c r="C47" s="33">
        <v>1450</v>
      </c>
      <c r="D47" s="33">
        <v>0</v>
      </c>
      <c r="E47" s="24">
        <f t="shared" si="0"/>
        <v>162521.65000000002</v>
      </c>
    </row>
    <row r="48" spans="1:5" x14ac:dyDescent="0.3">
      <c r="A48" s="31">
        <v>44026</v>
      </c>
      <c r="B48" s="34" t="s">
        <v>86</v>
      </c>
      <c r="C48" s="33">
        <v>320</v>
      </c>
      <c r="D48" s="33">
        <v>0</v>
      </c>
      <c r="E48" s="24">
        <f t="shared" si="0"/>
        <v>162201.65000000002</v>
      </c>
    </row>
    <row r="49" spans="1:5" x14ac:dyDescent="0.3">
      <c r="A49" s="31">
        <v>44027</v>
      </c>
      <c r="B49" s="34" t="s">
        <v>87</v>
      </c>
      <c r="C49" s="33">
        <v>500</v>
      </c>
      <c r="D49" s="33">
        <v>0</v>
      </c>
      <c r="E49" s="24">
        <f t="shared" si="0"/>
        <v>161701.65000000002</v>
      </c>
    </row>
    <row r="50" spans="1:5" x14ac:dyDescent="0.3">
      <c r="A50" s="31">
        <v>44027</v>
      </c>
      <c r="B50" s="34" t="s">
        <v>88</v>
      </c>
      <c r="C50" s="33">
        <v>3543.94</v>
      </c>
      <c r="D50" s="33">
        <v>0</v>
      </c>
      <c r="E50" s="24">
        <f t="shared" si="0"/>
        <v>158157.71000000002</v>
      </c>
    </row>
    <row r="51" spans="1:5" x14ac:dyDescent="0.3">
      <c r="A51" s="31">
        <v>44027</v>
      </c>
      <c r="B51" s="34" t="s">
        <v>89</v>
      </c>
      <c r="C51" s="33">
        <v>436.72</v>
      </c>
      <c r="D51" s="33">
        <v>0</v>
      </c>
      <c r="E51" s="24">
        <f t="shared" si="0"/>
        <v>157720.99000000002</v>
      </c>
    </row>
    <row r="52" spans="1:5" x14ac:dyDescent="0.3">
      <c r="A52" s="31">
        <v>44027</v>
      </c>
      <c r="B52" s="34" t="s">
        <v>90</v>
      </c>
      <c r="C52" s="33">
        <v>88.03</v>
      </c>
      <c r="D52" s="33">
        <v>0</v>
      </c>
      <c r="E52" s="24">
        <f t="shared" si="0"/>
        <v>157632.96000000002</v>
      </c>
    </row>
    <row r="53" spans="1:5" x14ac:dyDescent="0.3">
      <c r="A53" s="31">
        <v>44027</v>
      </c>
      <c r="B53" s="34" t="s">
        <v>91</v>
      </c>
      <c r="C53" s="33">
        <v>119</v>
      </c>
      <c r="D53" s="33">
        <v>0</v>
      </c>
      <c r="E53" s="24">
        <f t="shared" si="0"/>
        <v>157513.96000000002</v>
      </c>
    </row>
    <row r="54" spans="1:5" x14ac:dyDescent="0.3">
      <c r="A54" s="31">
        <v>44027</v>
      </c>
      <c r="B54" s="34" t="s">
        <v>92</v>
      </c>
      <c r="C54" s="33">
        <v>340.97</v>
      </c>
      <c r="D54" s="33">
        <v>0</v>
      </c>
      <c r="E54" s="24">
        <f t="shared" si="0"/>
        <v>157172.99000000002</v>
      </c>
    </row>
    <row r="55" spans="1:5" x14ac:dyDescent="0.3">
      <c r="A55" s="31">
        <v>44032</v>
      </c>
      <c r="B55" s="34" t="s">
        <v>93</v>
      </c>
      <c r="C55" s="33">
        <v>325</v>
      </c>
      <c r="D55" s="33">
        <v>0</v>
      </c>
      <c r="E55" s="24">
        <f t="shared" si="0"/>
        <v>156847.99000000002</v>
      </c>
    </row>
    <row r="56" spans="1:5" x14ac:dyDescent="0.3">
      <c r="A56" s="31">
        <v>44032</v>
      </c>
      <c r="B56" s="34" t="s">
        <v>94</v>
      </c>
      <c r="C56" s="33">
        <v>139.22999999999999</v>
      </c>
      <c r="D56" s="33">
        <v>0</v>
      </c>
      <c r="E56" s="24">
        <f t="shared" si="0"/>
        <v>156708.76</v>
      </c>
    </row>
    <row r="57" spans="1:5" x14ac:dyDescent="0.3">
      <c r="A57" s="31">
        <v>44032</v>
      </c>
      <c r="B57" s="34" t="s">
        <v>95</v>
      </c>
      <c r="C57" s="33">
        <v>20</v>
      </c>
      <c r="D57" s="33">
        <v>0</v>
      </c>
      <c r="E57" s="24">
        <f t="shared" si="0"/>
        <v>156688.76</v>
      </c>
    </row>
    <row r="58" spans="1:5" x14ac:dyDescent="0.3">
      <c r="A58" s="31">
        <v>44034</v>
      </c>
      <c r="B58" s="34" t="s">
        <v>96</v>
      </c>
      <c r="C58" s="33">
        <v>2606.6999999999998</v>
      </c>
      <c r="D58" s="33">
        <v>0</v>
      </c>
      <c r="E58" s="24">
        <f t="shared" si="0"/>
        <v>154082.06</v>
      </c>
    </row>
    <row r="59" spans="1:5" x14ac:dyDescent="0.3">
      <c r="A59" s="31">
        <v>44034</v>
      </c>
      <c r="B59" s="34" t="s">
        <v>97</v>
      </c>
      <c r="C59" s="33">
        <v>11.21</v>
      </c>
      <c r="D59" s="33">
        <v>0</v>
      </c>
      <c r="E59" s="24">
        <f t="shared" si="0"/>
        <v>154070.85</v>
      </c>
    </row>
    <row r="60" spans="1:5" x14ac:dyDescent="0.3">
      <c r="A60" s="31">
        <v>44035</v>
      </c>
      <c r="B60" s="34" t="s">
        <v>98</v>
      </c>
      <c r="C60" s="33">
        <v>335</v>
      </c>
      <c r="D60" s="33">
        <v>0</v>
      </c>
      <c r="E60" s="24">
        <f t="shared" si="0"/>
        <v>153735.85</v>
      </c>
    </row>
    <row r="61" spans="1:5" x14ac:dyDescent="0.3">
      <c r="A61" s="31">
        <v>44035</v>
      </c>
      <c r="B61" s="34" t="s">
        <v>99</v>
      </c>
      <c r="C61" s="33">
        <v>454.74</v>
      </c>
      <c r="D61" s="33">
        <v>0</v>
      </c>
      <c r="E61" s="24">
        <f t="shared" si="0"/>
        <v>153281.11000000002</v>
      </c>
    </row>
    <row r="62" spans="1:5" x14ac:dyDescent="0.3">
      <c r="A62" s="31">
        <v>44035</v>
      </c>
      <c r="B62" s="34" t="s">
        <v>100</v>
      </c>
      <c r="C62" s="33">
        <v>600.71</v>
      </c>
      <c r="D62" s="33">
        <v>0</v>
      </c>
      <c r="E62" s="24">
        <f t="shared" si="0"/>
        <v>152680.40000000002</v>
      </c>
    </row>
    <row r="63" spans="1:5" x14ac:dyDescent="0.3">
      <c r="A63" s="31">
        <v>44035</v>
      </c>
      <c r="B63" s="34" t="s">
        <v>101</v>
      </c>
      <c r="C63" s="33">
        <v>64.95</v>
      </c>
      <c r="D63" s="33">
        <v>0</v>
      </c>
      <c r="E63" s="24">
        <f t="shared" si="0"/>
        <v>152615.45000000001</v>
      </c>
    </row>
    <row r="64" spans="1:5" x14ac:dyDescent="0.3">
      <c r="A64" s="31">
        <v>44036</v>
      </c>
      <c r="B64" s="34" t="s">
        <v>102</v>
      </c>
      <c r="C64" s="33">
        <v>124.9</v>
      </c>
      <c r="D64" s="33">
        <v>0</v>
      </c>
      <c r="E64" s="24">
        <f t="shared" si="0"/>
        <v>152490.55000000002</v>
      </c>
    </row>
    <row r="65" spans="1:5" x14ac:dyDescent="0.3">
      <c r="A65" s="31">
        <v>44036</v>
      </c>
      <c r="B65" s="34" t="s">
        <v>103</v>
      </c>
      <c r="C65" s="33">
        <v>681.37</v>
      </c>
      <c r="D65" s="33">
        <v>0</v>
      </c>
      <c r="E65" s="24">
        <f t="shared" si="0"/>
        <v>151809.18000000002</v>
      </c>
    </row>
    <row r="66" spans="1:5" x14ac:dyDescent="0.3">
      <c r="A66" s="31">
        <v>44039</v>
      </c>
      <c r="B66" s="34" t="s">
        <v>184</v>
      </c>
      <c r="C66" s="33">
        <v>6641.54</v>
      </c>
      <c r="D66" s="33">
        <v>0</v>
      </c>
      <c r="E66" s="24">
        <f t="shared" si="0"/>
        <v>145167.64000000001</v>
      </c>
    </row>
    <row r="67" spans="1:5" x14ac:dyDescent="0.3">
      <c r="A67" s="31">
        <v>44039</v>
      </c>
      <c r="B67" s="34" t="s">
        <v>104</v>
      </c>
      <c r="C67" s="33">
        <v>320</v>
      </c>
      <c r="D67" s="33">
        <v>0</v>
      </c>
      <c r="E67" s="24">
        <f t="shared" si="0"/>
        <v>144847.64000000001</v>
      </c>
    </row>
    <row r="68" spans="1:5" x14ac:dyDescent="0.3">
      <c r="A68" s="31">
        <v>44039</v>
      </c>
      <c r="B68" s="32" t="s">
        <v>105</v>
      </c>
      <c r="C68" s="33">
        <v>789.8</v>
      </c>
      <c r="D68" s="33">
        <v>0</v>
      </c>
      <c r="E68" s="24">
        <f t="shared" si="0"/>
        <v>144057.84000000003</v>
      </c>
    </row>
    <row r="69" spans="1:5" x14ac:dyDescent="0.3">
      <c r="A69" s="31">
        <v>44039</v>
      </c>
      <c r="B69" s="32" t="s">
        <v>106</v>
      </c>
      <c r="C69" s="33">
        <v>473.4</v>
      </c>
      <c r="D69" s="33">
        <v>0</v>
      </c>
      <c r="E69" s="24">
        <f t="shared" si="0"/>
        <v>143584.44000000003</v>
      </c>
    </row>
    <row r="70" spans="1:5" x14ac:dyDescent="0.3">
      <c r="A70" s="31">
        <v>44039</v>
      </c>
      <c r="B70" s="32" t="s">
        <v>107</v>
      </c>
      <c r="C70" s="33">
        <v>521.70000000000005</v>
      </c>
      <c r="D70" s="33">
        <v>0</v>
      </c>
      <c r="E70" s="24">
        <f t="shared" si="0"/>
        <v>143062.74000000002</v>
      </c>
    </row>
    <row r="71" spans="1:5" x14ac:dyDescent="0.3">
      <c r="A71" s="31">
        <v>44039</v>
      </c>
      <c r="B71" s="34" t="s">
        <v>108</v>
      </c>
      <c r="C71" s="33">
        <v>180</v>
      </c>
      <c r="D71" s="33">
        <v>0</v>
      </c>
      <c r="E71" s="24">
        <f t="shared" si="0"/>
        <v>142882.74000000002</v>
      </c>
    </row>
    <row r="72" spans="1:5" x14ac:dyDescent="0.3">
      <c r="A72" s="31">
        <v>44039</v>
      </c>
      <c r="B72" s="32" t="s">
        <v>109</v>
      </c>
      <c r="C72" s="33">
        <v>225.95</v>
      </c>
      <c r="D72" s="33">
        <v>0</v>
      </c>
      <c r="E72" s="24">
        <f t="shared" si="0"/>
        <v>142656.79</v>
      </c>
    </row>
    <row r="73" spans="1:5" x14ac:dyDescent="0.3">
      <c r="A73" s="31">
        <v>44039</v>
      </c>
      <c r="B73" s="32" t="s">
        <v>110</v>
      </c>
      <c r="C73" s="33">
        <v>52.9</v>
      </c>
      <c r="D73" s="33">
        <v>0</v>
      </c>
      <c r="E73" s="24">
        <f t="shared" si="0"/>
        <v>142603.89000000001</v>
      </c>
    </row>
    <row r="74" spans="1:5" x14ac:dyDescent="0.3">
      <c r="A74" s="31">
        <v>44039</v>
      </c>
      <c r="B74" s="34" t="s">
        <v>111</v>
      </c>
      <c r="C74" s="33">
        <v>117.8</v>
      </c>
      <c r="D74" s="33">
        <v>0</v>
      </c>
      <c r="E74" s="24">
        <f t="shared" si="0"/>
        <v>142486.09000000003</v>
      </c>
    </row>
    <row r="75" spans="1:5" customFormat="1" x14ac:dyDescent="0.3">
      <c r="A75" s="30">
        <v>44039</v>
      </c>
      <c r="B75" s="29" t="s">
        <v>112</v>
      </c>
      <c r="C75" s="26">
        <v>92178.79</v>
      </c>
      <c r="D75" s="26">
        <v>0</v>
      </c>
      <c r="E75" s="24">
        <f t="shared" si="0"/>
        <v>50307.300000000032</v>
      </c>
    </row>
    <row r="76" spans="1:5" x14ac:dyDescent="0.3">
      <c r="A76" s="31">
        <v>44040</v>
      </c>
      <c r="B76" s="34" t="s">
        <v>113</v>
      </c>
      <c r="C76" s="33">
        <v>72.989999999999995</v>
      </c>
      <c r="D76" s="33">
        <v>0</v>
      </c>
      <c r="E76" s="24">
        <f t="shared" si="0"/>
        <v>50234.310000000034</v>
      </c>
    </row>
    <row r="77" spans="1:5" x14ac:dyDescent="0.3">
      <c r="A77" s="31">
        <v>44042</v>
      </c>
      <c r="B77" s="50" t="s">
        <v>134</v>
      </c>
      <c r="C77" s="33">
        <v>909.05</v>
      </c>
      <c r="D77" s="33">
        <v>0</v>
      </c>
      <c r="E77" s="24">
        <f t="shared" si="0"/>
        <v>49325.260000000031</v>
      </c>
    </row>
    <row r="78" spans="1:5" x14ac:dyDescent="0.3">
      <c r="A78" s="31">
        <v>44042</v>
      </c>
      <c r="B78" s="50" t="s">
        <v>133</v>
      </c>
      <c r="C78" s="33">
        <v>7272.37</v>
      </c>
      <c r="D78" s="33">
        <v>0</v>
      </c>
      <c r="E78" s="24">
        <f t="shared" si="0"/>
        <v>42052.890000000029</v>
      </c>
    </row>
    <row r="79" spans="1:5" x14ac:dyDescent="0.3">
      <c r="A79" s="31">
        <v>44043</v>
      </c>
      <c r="B79" s="50" t="s">
        <v>141</v>
      </c>
      <c r="C79" s="33">
        <v>64.75</v>
      </c>
      <c r="D79" s="33">
        <v>0</v>
      </c>
      <c r="E79" s="24">
        <f t="shared" ref="E79:E82" si="1">E78+D79-C79</f>
        <v>41988.140000000029</v>
      </c>
    </row>
    <row r="80" spans="1:5" x14ac:dyDescent="0.3">
      <c r="A80" s="31">
        <v>44043</v>
      </c>
      <c r="B80" s="50" t="s">
        <v>142</v>
      </c>
      <c r="C80" s="33">
        <v>123.96</v>
      </c>
      <c r="D80" s="33">
        <v>0</v>
      </c>
      <c r="E80" s="24">
        <f t="shared" si="1"/>
        <v>41864.180000000029</v>
      </c>
    </row>
    <row r="81" spans="1:5" customFormat="1" x14ac:dyDescent="0.3">
      <c r="A81" s="31">
        <v>44043</v>
      </c>
      <c r="B81" s="50" t="s">
        <v>135</v>
      </c>
      <c r="C81" s="51">
        <v>0</v>
      </c>
      <c r="D81" s="51">
        <v>197.17</v>
      </c>
      <c r="E81" s="24">
        <f t="shared" si="1"/>
        <v>42061.350000000028</v>
      </c>
    </row>
    <row r="82" spans="1:5" customFormat="1" x14ac:dyDescent="0.3">
      <c r="A82" s="31"/>
      <c r="B82" s="50" t="s">
        <v>136</v>
      </c>
      <c r="C82" s="51"/>
      <c r="D82" s="51"/>
      <c r="E82" s="24">
        <f t="shared" si="1"/>
        <v>42061.350000000028</v>
      </c>
    </row>
    <row r="83" spans="1:5" x14ac:dyDescent="0.3">
      <c r="A83" s="22"/>
      <c r="B83" s="20"/>
      <c r="C83" s="18"/>
      <c r="D83" s="18"/>
      <c r="E83" s="28"/>
    </row>
    <row r="84" spans="1:5" ht="15" thickBot="1" x14ac:dyDescent="0.35">
      <c r="A84" s="22"/>
      <c r="B84" s="20"/>
      <c r="C84" s="18"/>
      <c r="D84" s="18"/>
      <c r="E84" s="28"/>
    </row>
    <row r="85" spans="1:5" customFormat="1" ht="15" thickBot="1" x14ac:dyDescent="0.35">
      <c r="A85" s="22"/>
      <c r="B85" s="36" t="s">
        <v>114</v>
      </c>
      <c r="C85" s="37">
        <v>44013</v>
      </c>
      <c r="D85" s="18"/>
      <c r="E85" s="28"/>
    </row>
    <row r="86" spans="1:5" customFormat="1" x14ac:dyDescent="0.3">
      <c r="A86" s="22"/>
      <c r="B86" s="38" t="s">
        <v>0</v>
      </c>
      <c r="C86" s="39">
        <v>2873.31</v>
      </c>
      <c r="D86" s="18"/>
      <c r="E86" s="28"/>
    </row>
    <row r="87" spans="1:5" customFormat="1" x14ac:dyDescent="0.3">
      <c r="A87" s="22"/>
      <c r="B87" s="29" t="s">
        <v>25</v>
      </c>
      <c r="C87" s="26">
        <v>2990.37</v>
      </c>
      <c r="D87" s="18"/>
      <c r="E87" s="28"/>
    </row>
    <row r="88" spans="1:5" customFormat="1" x14ac:dyDescent="0.3">
      <c r="A88" s="22"/>
      <c r="B88" s="29" t="s">
        <v>12</v>
      </c>
      <c r="C88" s="26">
        <v>1601.3</v>
      </c>
      <c r="D88" s="18"/>
      <c r="E88" s="28"/>
    </row>
    <row r="89" spans="1:5" customFormat="1" x14ac:dyDescent="0.3">
      <c r="A89" s="22"/>
      <c r="B89" s="29" t="s">
        <v>8</v>
      </c>
      <c r="C89" s="26">
        <v>1559.85</v>
      </c>
      <c r="D89" s="18"/>
      <c r="E89" s="28"/>
    </row>
    <row r="90" spans="1:5" customFormat="1" x14ac:dyDescent="0.3">
      <c r="A90" s="22"/>
      <c r="B90" s="29" t="s">
        <v>115</v>
      </c>
      <c r="C90" s="26">
        <v>1955.33</v>
      </c>
      <c r="D90" s="18"/>
      <c r="E90" s="28"/>
    </row>
    <row r="91" spans="1:5" customFormat="1" x14ac:dyDescent="0.3">
      <c r="A91" s="22"/>
      <c r="B91" s="29" t="s">
        <v>9</v>
      </c>
      <c r="C91" s="26">
        <v>1556.12</v>
      </c>
      <c r="D91" s="18"/>
      <c r="E91" s="28"/>
    </row>
    <row r="92" spans="1:5" customFormat="1" x14ac:dyDescent="0.3">
      <c r="A92" s="22"/>
      <c r="B92" s="29" t="s">
        <v>13</v>
      </c>
      <c r="C92" s="26">
        <v>2697.97</v>
      </c>
      <c r="D92" s="18"/>
      <c r="E92" s="28"/>
    </row>
    <row r="93" spans="1:5" customFormat="1" x14ac:dyDescent="0.3">
      <c r="A93" s="22"/>
      <c r="B93" s="29" t="s">
        <v>130</v>
      </c>
      <c r="C93" s="26">
        <v>1758.86</v>
      </c>
      <c r="D93" s="18"/>
      <c r="E93" s="28"/>
    </row>
    <row r="94" spans="1:5" customFormat="1" x14ac:dyDescent="0.3">
      <c r="A94" s="22"/>
      <c r="B94" s="29" t="s">
        <v>27</v>
      </c>
      <c r="C94" s="26">
        <v>3020.68</v>
      </c>
      <c r="D94" s="18"/>
      <c r="E94" s="28"/>
    </row>
    <row r="95" spans="1:5" customFormat="1" x14ac:dyDescent="0.3">
      <c r="A95" s="22"/>
      <c r="B95" s="29" t="s">
        <v>29</v>
      </c>
      <c r="C95" s="26">
        <v>2134.27</v>
      </c>
      <c r="D95" s="18"/>
      <c r="E95" s="28"/>
    </row>
    <row r="96" spans="1:5" customFormat="1" x14ac:dyDescent="0.3">
      <c r="A96" s="22"/>
      <c r="B96" s="29" t="s">
        <v>14</v>
      </c>
      <c r="C96" s="26">
        <v>1484.28</v>
      </c>
      <c r="D96" s="18"/>
      <c r="E96" s="28"/>
    </row>
    <row r="97" spans="1:5" customFormat="1" x14ac:dyDescent="0.3">
      <c r="A97" s="22"/>
      <c r="B97" s="29" t="s">
        <v>10</v>
      </c>
      <c r="C97" s="26">
        <v>1586.76</v>
      </c>
      <c r="D97" s="18"/>
      <c r="E97" s="28"/>
    </row>
    <row r="98" spans="1:5" customFormat="1" x14ac:dyDescent="0.3">
      <c r="A98" s="22"/>
      <c r="B98" s="29" t="s">
        <v>11</v>
      </c>
      <c r="C98" s="26">
        <v>1520.92</v>
      </c>
      <c r="D98" s="18"/>
      <c r="E98" s="28"/>
    </row>
    <row r="99" spans="1:5" customFormat="1" x14ac:dyDescent="0.3">
      <c r="A99" s="22"/>
      <c r="B99" s="29" t="s">
        <v>116</v>
      </c>
      <c r="C99" s="26">
        <v>2865.58</v>
      </c>
      <c r="D99" s="18"/>
      <c r="E99" s="28"/>
    </row>
    <row r="100" spans="1:5" customFormat="1" x14ac:dyDescent="0.3">
      <c r="A100" s="22"/>
      <c r="B100" s="29" t="s">
        <v>26</v>
      </c>
      <c r="C100" s="26">
        <v>3627.07</v>
      </c>
      <c r="D100" s="18"/>
      <c r="E100" s="28"/>
    </row>
    <row r="101" spans="1:5" customFormat="1" x14ac:dyDescent="0.3">
      <c r="A101" s="22"/>
      <c r="B101" s="29" t="s">
        <v>117</v>
      </c>
      <c r="C101" s="26">
        <v>3989.99</v>
      </c>
      <c r="D101" s="18"/>
      <c r="E101" s="28"/>
    </row>
    <row r="102" spans="1:5" customFormat="1" x14ac:dyDescent="0.3">
      <c r="A102" s="22"/>
      <c r="B102" s="29" t="s">
        <v>118</v>
      </c>
      <c r="C102" s="26">
        <v>1972.84</v>
      </c>
      <c r="D102" s="18"/>
      <c r="E102" s="28"/>
    </row>
    <row r="103" spans="1:5" customFormat="1" x14ac:dyDescent="0.3">
      <c r="A103" s="22"/>
      <c r="B103" s="29" t="s">
        <v>119</v>
      </c>
      <c r="C103" s="26">
        <v>1852.09</v>
      </c>
      <c r="D103" s="18"/>
      <c r="E103" s="28"/>
    </row>
    <row r="104" spans="1:5" customFormat="1" x14ac:dyDescent="0.3">
      <c r="A104" s="22"/>
      <c r="B104" s="29" t="s">
        <v>120</v>
      </c>
      <c r="C104" s="26">
        <v>3555.92</v>
      </c>
      <c r="D104" s="18"/>
      <c r="E104" s="28"/>
    </row>
    <row r="105" spans="1:5" customFormat="1" x14ac:dyDescent="0.3">
      <c r="A105" s="22"/>
      <c r="B105" s="29" t="s">
        <v>30</v>
      </c>
      <c r="C105" s="26">
        <v>1653.21</v>
      </c>
      <c r="D105" s="18"/>
      <c r="E105" s="28"/>
    </row>
    <row r="106" spans="1:5" customFormat="1" x14ac:dyDescent="0.3">
      <c r="A106" s="22"/>
      <c r="B106" s="29" t="s">
        <v>31</v>
      </c>
      <c r="C106" s="26">
        <v>1589.05</v>
      </c>
      <c r="D106" s="18"/>
      <c r="E106" s="28"/>
    </row>
    <row r="107" spans="1:5" customFormat="1" x14ac:dyDescent="0.3">
      <c r="A107" s="22"/>
      <c r="B107" s="29" t="s">
        <v>15</v>
      </c>
      <c r="C107" s="26">
        <v>1571.38</v>
      </c>
      <c r="D107" s="18"/>
      <c r="E107" s="28"/>
    </row>
    <row r="108" spans="1:5" customFormat="1" x14ac:dyDescent="0.3">
      <c r="A108" s="22"/>
      <c r="B108" s="29" t="s">
        <v>1</v>
      </c>
      <c r="C108" s="26">
        <v>1470.18</v>
      </c>
      <c r="D108" s="18"/>
      <c r="E108" s="28"/>
    </row>
    <row r="109" spans="1:5" customFormat="1" x14ac:dyDescent="0.3">
      <c r="A109" s="22"/>
      <c r="B109" s="29" t="s">
        <v>2</v>
      </c>
      <c r="C109" s="26">
        <v>1992.66</v>
      </c>
      <c r="D109" s="18"/>
      <c r="E109" s="28"/>
    </row>
    <row r="110" spans="1:5" customFormat="1" x14ac:dyDescent="0.3">
      <c r="A110" s="22"/>
      <c r="B110" s="29" t="s">
        <v>16</v>
      </c>
      <c r="C110" s="26">
        <v>1470.11</v>
      </c>
      <c r="D110" s="18"/>
      <c r="E110" s="28"/>
    </row>
    <row r="111" spans="1:5" customFormat="1" x14ac:dyDescent="0.3">
      <c r="A111" s="22"/>
      <c r="B111" s="29" t="s">
        <v>17</v>
      </c>
      <c r="C111" s="26">
        <v>2506.62</v>
      </c>
      <c r="D111" s="18"/>
      <c r="E111" s="28"/>
    </row>
    <row r="112" spans="1:5" customFormat="1" x14ac:dyDescent="0.3">
      <c r="A112" s="22"/>
      <c r="B112" s="29" t="s">
        <v>5</v>
      </c>
      <c r="C112" s="26">
        <v>5418.57</v>
      </c>
      <c r="D112" s="18"/>
      <c r="E112" s="28"/>
    </row>
    <row r="113" spans="1:5" customFormat="1" x14ac:dyDescent="0.3">
      <c r="A113" s="22"/>
      <c r="B113" s="29" t="s">
        <v>24</v>
      </c>
      <c r="C113" s="26">
        <v>2173.67</v>
      </c>
      <c r="D113" s="18"/>
      <c r="E113" s="28"/>
    </row>
    <row r="114" spans="1:5" customFormat="1" x14ac:dyDescent="0.3">
      <c r="A114" s="22"/>
      <c r="B114" s="29" t="s">
        <v>121</v>
      </c>
      <c r="C114" s="26">
        <v>1976.57</v>
      </c>
      <c r="D114" s="18"/>
      <c r="E114" s="28"/>
    </row>
    <row r="115" spans="1:5" customFormat="1" x14ac:dyDescent="0.3">
      <c r="A115" s="22"/>
      <c r="B115" s="29" t="s">
        <v>28</v>
      </c>
      <c r="C115" s="26">
        <v>4151.2700000000004</v>
      </c>
      <c r="D115" s="18"/>
      <c r="E115" s="28"/>
    </row>
    <row r="116" spans="1:5" customFormat="1" x14ac:dyDescent="0.3">
      <c r="A116" s="22"/>
      <c r="B116" s="29" t="s">
        <v>22</v>
      </c>
      <c r="C116" s="26">
        <v>1706.39</v>
      </c>
      <c r="D116" s="18"/>
      <c r="E116" s="28"/>
    </row>
    <row r="117" spans="1:5" customFormat="1" x14ac:dyDescent="0.3">
      <c r="A117" s="22"/>
      <c r="B117" s="29" t="s">
        <v>23</v>
      </c>
      <c r="C117" s="26">
        <v>1867.07</v>
      </c>
      <c r="D117" s="18"/>
      <c r="E117" s="28"/>
    </row>
    <row r="118" spans="1:5" customFormat="1" x14ac:dyDescent="0.3">
      <c r="A118" s="22"/>
      <c r="B118" s="29" t="s">
        <v>18</v>
      </c>
      <c r="C118" s="26">
        <v>2413.41</v>
      </c>
      <c r="D118" s="18"/>
      <c r="E118" s="28"/>
    </row>
    <row r="119" spans="1:5" customFormat="1" x14ac:dyDescent="0.3">
      <c r="A119" s="22"/>
      <c r="B119" s="34" t="s">
        <v>3</v>
      </c>
      <c r="C119" s="33">
        <v>1469.64</v>
      </c>
      <c r="D119" s="18"/>
      <c r="E119" s="28"/>
    </row>
    <row r="120" spans="1:5" customFormat="1" x14ac:dyDescent="0.3">
      <c r="A120" s="22"/>
      <c r="B120" s="34" t="s">
        <v>19</v>
      </c>
      <c r="C120" s="33">
        <v>1310.5899999999999</v>
      </c>
      <c r="D120" s="18"/>
      <c r="E120" s="28"/>
    </row>
    <row r="121" spans="1:5" customFormat="1" x14ac:dyDescent="0.3">
      <c r="A121" s="22"/>
      <c r="B121" s="34" t="s">
        <v>4</v>
      </c>
      <c r="C121" s="33">
        <v>1330.23</v>
      </c>
      <c r="D121" s="18"/>
      <c r="E121" s="28"/>
    </row>
    <row r="122" spans="1:5" customFormat="1" x14ac:dyDescent="0.3">
      <c r="A122" s="22"/>
      <c r="B122" s="34" t="s">
        <v>32</v>
      </c>
      <c r="C122" s="33">
        <v>1586.09</v>
      </c>
      <c r="D122" s="18"/>
      <c r="E122" s="28"/>
    </row>
    <row r="123" spans="1:5" customFormat="1" x14ac:dyDescent="0.3">
      <c r="A123" s="22"/>
      <c r="B123" s="34" t="s">
        <v>33</v>
      </c>
      <c r="C123" s="33">
        <v>3210.98</v>
      </c>
      <c r="D123" s="18"/>
      <c r="E123" s="28"/>
    </row>
    <row r="124" spans="1:5" customFormat="1" x14ac:dyDescent="0.3">
      <c r="A124" s="22"/>
      <c r="B124" s="34" t="s">
        <v>6</v>
      </c>
      <c r="C124" s="33">
        <v>1319.19</v>
      </c>
      <c r="D124" s="18"/>
      <c r="E124" s="28"/>
    </row>
    <row r="125" spans="1:5" customFormat="1" x14ac:dyDescent="0.3">
      <c r="A125" s="22"/>
      <c r="B125" s="34" t="s">
        <v>7</v>
      </c>
      <c r="C125" s="33">
        <v>2000.05</v>
      </c>
      <c r="D125" s="18"/>
      <c r="E125" s="28"/>
    </row>
    <row r="126" spans="1:5" customFormat="1" x14ac:dyDescent="0.3">
      <c r="A126" s="22"/>
      <c r="B126" s="34" t="s">
        <v>131</v>
      </c>
      <c r="C126" s="33">
        <v>1763.35</v>
      </c>
      <c r="D126" s="18"/>
      <c r="E126" s="28"/>
    </row>
    <row r="127" spans="1:5" customFormat="1" x14ac:dyDescent="0.3">
      <c r="A127" s="22"/>
      <c r="B127" s="34" t="s">
        <v>20</v>
      </c>
      <c r="C127" s="33">
        <v>750</v>
      </c>
      <c r="D127" s="18"/>
      <c r="E127" s="28"/>
    </row>
    <row r="128" spans="1:5" customFormat="1" ht="15" thickBot="1" x14ac:dyDescent="0.35">
      <c r="A128" s="22"/>
      <c r="B128" s="34" t="s">
        <v>21</v>
      </c>
      <c r="C128" s="33">
        <v>875</v>
      </c>
      <c r="D128" s="18"/>
      <c r="E128" s="28"/>
    </row>
    <row r="129" spans="1:5" customFormat="1" ht="15" thickBot="1" x14ac:dyDescent="0.35">
      <c r="A129" s="22"/>
      <c r="B129" s="40" t="s">
        <v>122</v>
      </c>
      <c r="C129" s="41">
        <f>SUM(C86:C128)</f>
        <v>92178.790000000008</v>
      </c>
      <c r="D129" s="18"/>
      <c r="E129" s="28"/>
    </row>
    <row r="130" spans="1:5" customFormat="1" x14ac:dyDescent="0.3">
      <c r="A130" s="22"/>
      <c r="B130" s="20"/>
      <c r="C130" s="18"/>
      <c r="D130" s="18"/>
      <c r="E130" s="28"/>
    </row>
    <row r="131" spans="1:5" x14ac:dyDescent="0.3">
      <c r="A131" s="43" t="s">
        <v>129</v>
      </c>
      <c r="B131" s="44"/>
      <c r="C131" s="44"/>
      <c r="D131"/>
      <c r="E131" s="28"/>
    </row>
    <row r="132" spans="1:5" x14ac:dyDescent="0.3">
      <c r="A132" s="43"/>
      <c r="B132" s="44"/>
      <c r="C132" s="44"/>
      <c r="D132"/>
      <c r="E132" s="28"/>
    </row>
    <row r="133" spans="1:5" x14ac:dyDescent="0.3">
      <c r="A133" s="43"/>
      <c r="B133" s="44"/>
      <c r="C133" s="44"/>
      <c r="D133"/>
      <c r="E133" s="28"/>
    </row>
    <row r="134" spans="1:5" x14ac:dyDescent="0.3">
      <c r="A134" s="43"/>
      <c r="B134" s="44"/>
      <c r="C134" s="44"/>
      <c r="D134"/>
      <c r="E134" s="28"/>
    </row>
    <row r="135" spans="1:5" x14ac:dyDescent="0.3">
      <c r="A135" s="43"/>
      <c r="B135" s="45" t="s">
        <v>123</v>
      </c>
      <c r="C135" s="46" t="s">
        <v>124</v>
      </c>
      <c r="D135"/>
      <c r="E135" s="28"/>
    </row>
    <row r="136" spans="1:5" x14ac:dyDescent="0.3">
      <c r="A136" s="43"/>
      <c r="B136" s="47" t="s">
        <v>125</v>
      </c>
      <c r="C136" s="48" t="s">
        <v>126</v>
      </c>
      <c r="D136"/>
      <c r="E136" s="28"/>
    </row>
    <row r="137" spans="1:5" x14ac:dyDescent="0.3">
      <c r="A137" s="49"/>
      <c r="B137" s="47" t="s">
        <v>127</v>
      </c>
      <c r="C137" s="48" t="s">
        <v>128</v>
      </c>
      <c r="D137"/>
      <c r="E137" s="28"/>
    </row>
    <row r="140" spans="1:5" x14ac:dyDescent="0.3">
      <c r="A140" s="4"/>
    </row>
    <row r="141" spans="1:5" x14ac:dyDescent="0.3">
      <c r="A141" s="4"/>
    </row>
    <row r="142" spans="1:5" x14ac:dyDescent="0.3">
      <c r="A142" s="22"/>
      <c r="B142" s="20"/>
      <c r="C142" s="18"/>
      <c r="D142" s="18"/>
      <c r="E142" s="28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3"/>
  <sheetViews>
    <sheetView tabSelected="1" topLeftCell="A112" workbookViewId="0">
      <selection activeCell="C130" sqref="C130"/>
    </sheetView>
  </sheetViews>
  <sheetFormatPr defaultRowHeight="14.4" x14ac:dyDescent="0.3"/>
  <cols>
    <col min="1" max="1" width="10.6640625" bestFit="1" customWidth="1"/>
    <col min="2" max="2" width="11" style="2" customWidth="1"/>
    <col min="3" max="3" width="48.77734375" customWidth="1"/>
    <col min="4" max="4" width="38.44140625" customWidth="1"/>
    <col min="5" max="5" width="11.33203125" style="42" customWidth="1"/>
    <col min="6" max="6" width="11" style="42" customWidth="1"/>
  </cols>
  <sheetData>
    <row r="1" spans="1:6" x14ac:dyDescent="0.3">
      <c r="B1" s="52"/>
      <c r="C1" s="160" t="s">
        <v>172</v>
      </c>
      <c r="D1" s="160"/>
    </row>
    <row r="2" spans="1:6" x14ac:dyDescent="0.3">
      <c r="B2" s="52"/>
      <c r="C2" s="161" t="s">
        <v>180</v>
      </c>
      <c r="D2" s="161"/>
    </row>
    <row r="3" spans="1:6" x14ac:dyDescent="0.3">
      <c r="B3" s="52"/>
      <c r="C3" s="162" t="s">
        <v>173</v>
      </c>
      <c r="D3" s="162"/>
    </row>
    <row r="4" spans="1:6" ht="26.4" x14ac:dyDescent="0.3">
      <c r="A4" s="53" t="s">
        <v>174</v>
      </c>
      <c r="B4" s="54" t="s">
        <v>175</v>
      </c>
      <c r="C4" s="55" t="s">
        <v>176</v>
      </c>
      <c r="D4" s="56" t="s">
        <v>177</v>
      </c>
      <c r="E4" s="57" t="s">
        <v>178</v>
      </c>
      <c r="F4" s="57" t="s">
        <v>179</v>
      </c>
    </row>
    <row r="5" spans="1:6" x14ac:dyDescent="0.3">
      <c r="A5" s="59">
        <v>44013</v>
      </c>
      <c r="B5" s="60">
        <v>10467</v>
      </c>
      <c r="C5" s="34" t="s">
        <v>161</v>
      </c>
      <c r="D5" s="34" t="s">
        <v>185</v>
      </c>
      <c r="E5" s="33">
        <v>560</v>
      </c>
      <c r="F5" s="33">
        <v>560</v>
      </c>
    </row>
    <row r="6" spans="1:6" x14ac:dyDescent="0.3">
      <c r="A6" s="59">
        <v>44013</v>
      </c>
      <c r="B6" s="60">
        <v>6145</v>
      </c>
      <c r="C6" s="34" t="s">
        <v>146</v>
      </c>
      <c r="D6" s="50" t="s">
        <v>187</v>
      </c>
      <c r="E6" s="33">
        <v>3543.94</v>
      </c>
      <c r="F6" s="33">
        <v>3543.94</v>
      </c>
    </row>
    <row r="7" spans="1:6" x14ac:dyDescent="0.3">
      <c r="A7" s="59">
        <v>44014</v>
      </c>
      <c r="B7" s="60">
        <v>53717147</v>
      </c>
      <c r="C7" s="34" t="s">
        <v>149</v>
      </c>
      <c r="D7" s="50" t="s">
        <v>186</v>
      </c>
      <c r="E7" s="33">
        <v>1292.1300000000001</v>
      </c>
      <c r="F7" s="33">
        <v>1292.1300000000001</v>
      </c>
    </row>
    <row r="8" spans="1:6" x14ac:dyDescent="0.3">
      <c r="A8" s="59">
        <v>44014</v>
      </c>
      <c r="B8" s="60">
        <v>53717146</v>
      </c>
      <c r="C8" s="34" t="s">
        <v>149</v>
      </c>
      <c r="D8" s="50" t="s">
        <v>186</v>
      </c>
      <c r="E8" s="33">
        <v>690.43</v>
      </c>
      <c r="F8" s="33">
        <v>690.43</v>
      </c>
    </row>
    <row r="9" spans="1:6" x14ac:dyDescent="0.3">
      <c r="A9" s="59">
        <v>44014</v>
      </c>
      <c r="B9" s="60">
        <v>53709870</v>
      </c>
      <c r="C9" s="34" t="s">
        <v>149</v>
      </c>
      <c r="D9" s="50" t="s">
        <v>186</v>
      </c>
      <c r="E9" s="33">
        <v>130.77000000000001</v>
      </c>
      <c r="F9" s="33">
        <v>130.77000000000001</v>
      </c>
    </row>
    <row r="10" spans="1:6" x14ac:dyDescent="0.3">
      <c r="A10" s="59">
        <v>44014</v>
      </c>
      <c r="B10" s="60">
        <v>53725264</v>
      </c>
      <c r="C10" s="34" t="s">
        <v>149</v>
      </c>
      <c r="D10" s="50" t="s">
        <v>186</v>
      </c>
      <c r="E10" s="33">
        <v>87.22</v>
      </c>
      <c r="F10" s="33">
        <v>87.22</v>
      </c>
    </row>
    <row r="11" spans="1:6" x14ac:dyDescent="0.3">
      <c r="A11" s="59">
        <v>44014</v>
      </c>
      <c r="B11" s="60">
        <v>53728665</v>
      </c>
      <c r="C11" s="34" t="s">
        <v>149</v>
      </c>
      <c r="D11" s="50" t="s">
        <v>186</v>
      </c>
      <c r="E11" s="33">
        <v>217.36</v>
      </c>
      <c r="F11" s="33">
        <v>217.36</v>
      </c>
    </row>
    <row r="12" spans="1:6" x14ac:dyDescent="0.3">
      <c r="A12" s="59">
        <v>44014</v>
      </c>
      <c r="B12" s="60">
        <v>53725263</v>
      </c>
      <c r="C12" s="34" t="s">
        <v>149</v>
      </c>
      <c r="D12" s="50" t="s">
        <v>186</v>
      </c>
      <c r="E12" s="33">
        <v>608.92999999999995</v>
      </c>
      <c r="F12" s="33">
        <v>608.92999999999995</v>
      </c>
    </row>
    <row r="13" spans="1:6" x14ac:dyDescent="0.3">
      <c r="A13" s="59">
        <v>44014</v>
      </c>
      <c r="B13" s="60">
        <v>53725262</v>
      </c>
      <c r="C13" s="34" t="s">
        <v>149</v>
      </c>
      <c r="D13" s="50" t="s">
        <v>186</v>
      </c>
      <c r="E13" s="33">
        <v>163.18</v>
      </c>
      <c r="F13" s="33">
        <v>163.18</v>
      </c>
    </row>
    <row r="14" spans="1:6" x14ac:dyDescent="0.3">
      <c r="A14" s="59">
        <v>44014</v>
      </c>
      <c r="B14" s="60">
        <v>3224</v>
      </c>
      <c r="C14" s="34" t="s">
        <v>148</v>
      </c>
      <c r="D14" s="50" t="s">
        <v>186</v>
      </c>
      <c r="E14" s="33">
        <v>500</v>
      </c>
      <c r="F14" s="33">
        <v>500</v>
      </c>
    </row>
    <row r="15" spans="1:6" x14ac:dyDescent="0.3">
      <c r="A15" s="59">
        <v>44014</v>
      </c>
      <c r="B15" s="60">
        <v>3223</v>
      </c>
      <c r="C15" s="34" t="s">
        <v>148</v>
      </c>
      <c r="D15" s="50" t="s">
        <v>186</v>
      </c>
      <c r="E15" s="33">
        <v>119</v>
      </c>
      <c r="F15" s="33">
        <v>119</v>
      </c>
    </row>
    <row r="16" spans="1:6" x14ac:dyDescent="0.3">
      <c r="A16" s="59">
        <v>44015</v>
      </c>
      <c r="B16" s="60">
        <v>988</v>
      </c>
      <c r="C16" s="34" t="s">
        <v>155</v>
      </c>
      <c r="D16" s="34" t="s">
        <v>185</v>
      </c>
      <c r="E16" s="33">
        <v>327</v>
      </c>
      <c r="F16" s="33">
        <v>327</v>
      </c>
    </row>
    <row r="17" spans="1:6" x14ac:dyDescent="0.3">
      <c r="A17" s="59">
        <v>44015</v>
      </c>
      <c r="B17" s="60">
        <v>598</v>
      </c>
      <c r="C17" s="34" t="s">
        <v>155</v>
      </c>
      <c r="D17" s="34" t="s">
        <v>185</v>
      </c>
      <c r="E17" s="33">
        <v>90</v>
      </c>
      <c r="F17" s="33">
        <v>90</v>
      </c>
    </row>
    <row r="18" spans="1:6" x14ac:dyDescent="0.3">
      <c r="A18" s="59">
        <v>44015</v>
      </c>
      <c r="B18" s="60">
        <v>987</v>
      </c>
      <c r="C18" s="34" t="s">
        <v>155</v>
      </c>
      <c r="D18" s="34" t="s">
        <v>185</v>
      </c>
      <c r="E18" s="33">
        <v>1294</v>
      </c>
      <c r="F18" s="33">
        <v>1294</v>
      </c>
    </row>
    <row r="19" spans="1:6" x14ac:dyDescent="0.3">
      <c r="A19" s="59">
        <v>44015</v>
      </c>
      <c r="B19" s="60">
        <v>597</v>
      </c>
      <c r="C19" s="34" t="s">
        <v>155</v>
      </c>
      <c r="D19" s="34" t="s">
        <v>185</v>
      </c>
      <c r="E19" s="33">
        <v>330</v>
      </c>
      <c r="F19" s="33">
        <v>330</v>
      </c>
    </row>
    <row r="20" spans="1:6" x14ac:dyDescent="0.3">
      <c r="A20" s="59">
        <v>44015</v>
      </c>
      <c r="B20" s="60">
        <v>5602</v>
      </c>
      <c r="C20" s="34" t="s">
        <v>143</v>
      </c>
      <c r="D20" s="34" t="s">
        <v>188</v>
      </c>
      <c r="E20" s="33">
        <v>106.5</v>
      </c>
      <c r="F20" s="33">
        <v>106.5</v>
      </c>
    </row>
    <row r="21" spans="1:6" x14ac:dyDescent="0.3">
      <c r="A21" s="59">
        <v>44019</v>
      </c>
      <c r="B21" s="60">
        <v>958065</v>
      </c>
      <c r="C21" s="34" t="s">
        <v>145</v>
      </c>
      <c r="D21" s="50" t="s">
        <v>189</v>
      </c>
      <c r="E21" s="33">
        <v>436.72</v>
      </c>
      <c r="F21" s="33">
        <v>436.72</v>
      </c>
    </row>
    <row r="22" spans="1:6" x14ac:dyDescent="0.3">
      <c r="A22" s="59">
        <v>44019</v>
      </c>
      <c r="B22" s="60">
        <v>27996</v>
      </c>
      <c r="C22" s="34" t="s">
        <v>34</v>
      </c>
      <c r="D22" s="34" t="s">
        <v>185</v>
      </c>
      <c r="E22" s="33">
        <v>61</v>
      </c>
      <c r="F22" s="33">
        <v>61</v>
      </c>
    </row>
    <row r="23" spans="1:6" x14ac:dyDescent="0.3">
      <c r="A23" s="59">
        <v>44019</v>
      </c>
      <c r="B23" s="60">
        <v>4354</v>
      </c>
      <c r="C23" s="34" t="s">
        <v>151</v>
      </c>
      <c r="D23" s="34" t="s">
        <v>185</v>
      </c>
      <c r="E23" s="33">
        <v>180</v>
      </c>
      <c r="F23" s="33">
        <v>180</v>
      </c>
    </row>
    <row r="24" spans="1:6" x14ac:dyDescent="0.3">
      <c r="A24" s="59">
        <v>44019</v>
      </c>
      <c r="B24" s="60">
        <v>1223</v>
      </c>
      <c r="C24" s="34" t="s">
        <v>153</v>
      </c>
      <c r="D24" s="34" t="s">
        <v>188</v>
      </c>
      <c r="E24" s="33">
        <v>1450</v>
      </c>
      <c r="F24" s="33">
        <v>1450</v>
      </c>
    </row>
    <row r="25" spans="1:6" x14ac:dyDescent="0.3">
      <c r="A25" s="59">
        <v>44020</v>
      </c>
      <c r="B25" s="60">
        <v>4717</v>
      </c>
      <c r="C25" s="34" t="s">
        <v>181</v>
      </c>
      <c r="D25" s="50" t="s">
        <v>191</v>
      </c>
      <c r="E25" s="33">
        <v>475.4</v>
      </c>
      <c r="F25" s="33">
        <v>475.4</v>
      </c>
    </row>
    <row r="26" spans="1:6" x14ac:dyDescent="0.3">
      <c r="A26" s="59">
        <v>44020</v>
      </c>
      <c r="B26" s="60">
        <v>697557</v>
      </c>
      <c r="C26" s="34" t="s">
        <v>157</v>
      </c>
      <c r="D26" s="50" t="s">
        <v>186</v>
      </c>
      <c r="E26" s="33">
        <v>72.989999999999995</v>
      </c>
      <c r="F26" s="33">
        <v>72.989999999999995</v>
      </c>
    </row>
    <row r="27" spans="1:6" x14ac:dyDescent="0.3">
      <c r="A27" s="59">
        <v>44020</v>
      </c>
      <c r="B27" s="60">
        <v>989</v>
      </c>
      <c r="C27" s="34" t="s">
        <v>155</v>
      </c>
      <c r="D27" s="34" t="s">
        <v>185</v>
      </c>
      <c r="E27" s="33">
        <v>135</v>
      </c>
      <c r="F27" s="33">
        <v>135</v>
      </c>
    </row>
    <row r="28" spans="1:6" x14ac:dyDescent="0.3">
      <c r="A28" s="59">
        <v>44020</v>
      </c>
      <c r="B28" s="60">
        <v>599</v>
      </c>
      <c r="C28" s="34" t="s">
        <v>155</v>
      </c>
      <c r="D28" s="34" t="s">
        <v>185</v>
      </c>
      <c r="E28" s="33">
        <v>190</v>
      </c>
      <c r="F28" s="33">
        <v>190</v>
      </c>
    </row>
    <row r="29" spans="1:6" x14ac:dyDescent="0.3">
      <c r="A29" s="59">
        <v>44021</v>
      </c>
      <c r="B29" s="60">
        <v>18415</v>
      </c>
      <c r="C29" s="34" t="s">
        <v>152</v>
      </c>
      <c r="D29" s="34" t="s">
        <v>188</v>
      </c>
      <c r="E29" s="33">
        <v>139.22999999999999</v>
      </c>
      <c r="F29" s="33">
        <v>139.22999999999999</v>
      </c>
    </row>
    <row r="30" spans="1:6" x14ac:dyDescent="0.3">
      <c r="A30" s="61">
        <v>44021</v>
      </c>
      <c r="B30" s="60">
        <v>369564</v>
      </c>
      <c r="C30" s="50" t="s">
        <v>156</v>
      </c>
      <c r="D30" s="50" t="s">
        <v>186</v>
      </c>
      <c r="E30" s="51">
        <v>233.01</v>
      </c>
      <c r="F30" s="51">
        <v>233.01</v>
      </c>
    </row>
    <row r="31" spans="1:6" x14ac:dyDescent="0.3">
      <c r="A31" s="61">
        <v>44021</v>
      </c>
      <c r="B31" s="60">
        <v>729566</v>
      </c>
      <c r="C31" s="50" t="s">
        <v>156</v>
      </c>
      <c r="D31" s="50" t="s">
        <v>186</v>
      </c>
      <c r="E31" s="51">
        <v>48.05</v>
      </c>
      <c r="F31" s="51">
        <v>48.05</v>
      </c>
    </row>
    <row r="32" spans="1:6" x14ac:dyDescent="0.3">
      <c r="A32" s="59">
        <v>44022</v>
      </c>
      <c r="B32" s="60">
        <v>69400</v>
      </c>
      <c r="C32" s="34" t="s">
        <v>158</v>
      </c>
      <c r="D32" s="50" t="s">
        <v>189</v>
      </c>
      <c r="E32" s="33">
        <v>473.4</v>
      </c>
      <c r="F32" s="33">
        <v>473.4</v>
      </c>
    </row>
    <row r="33" spans="1:6" x14ac:dyDescent="0.3">
      <c r="A33" s="59">
        <v>44024</v>
      </c>
      <c r="B33" s="60">
        <v>9055779</v>
      </c>
      <c r="C33" s="34" t="s">
        <v>36</v>
      </c>
      <c r="D33" s="50" t="s">
        <v>186</v>
      </c>
      <c r="E33" s="33">
        <v>124.9</v>
      </c>
      <c r="F33" s="33">
        <v>124.9</v>
      </c>
    </row>
    <row r="34" spans="1:6" x14ac:dyDescent="0.3">
      <c r="A34" s="59">
        <v>44025</v>
      </c>
      <c r="B34" s="60">
        <v>8079</v>
      </c>
      <c r="C34" s="34" t="s">
        <v>167</v>
      </c>
      <c r="D34" s="34" t="s">
        <v>195</v>
      </c>
      <c r="E34" s="33">
        <v>521.70000000000005</v>
      </c>
      <c r="F34" s="33">
        <v>521.70000000000005</v>
      </c>
    </row>
    <row r="35" spans="1:6" x14ac:dyDescent="0.3">
      <c r="A35" s="59">
        <v>44025</v>
      </c>
      <c r="B35" s="60">
        <v>8090</v>
      </c>
      <c r="C35" s="34" t="s">
        <v>144</v>
      </c>
      <c r="D35" s="50" t="s">
        <v>186</v>
      </c>
      <c r="E35" s="33">
        <v>320</v>
      </c>
      <c r="F35" s="33">
        <v>320</v>
      </c>
    </row>
    <row r="36" spans="1:6" x14ac:dyDescent="0.3">
      <c r="A36" s="59">
        <v>44026</v>
      </c>
      <c r="B36" s="60">
        <v>9437</v>
      </c>
      <c r="C36" s="34" t="s">
        <v>162</v>
      </c>
      <c r="D36" s="50" t="s">
        <v>192</v>
      </c>
      <c r="E36" s="33">
        <v>85.4</v>
      </c>
      <c r="F36" s="33">
        <v>85.4</v>
      </c>
    </row>
    <row r="37" spans="1:6" x14ac:dyDescent="0.3">
      <c r="A37" s="59">
        <v>44026</v>
      </c>
      <c r="B37" s="60">
        <v>9436</v>
      </c>
      <c r="C37" s="34" t="s">
        <v>162</v>
      </c>
      <c r="D37" s="50" t="s">
        <v>192</v>
      </c>
      <c r="E37" s="33">
        <v>704.4</v>
      </c>
      <c r="F37" s="33">
        <v>704.4</v>
      </c>
    </row>
    <row r="38" spans="1:6" x14ac:dyDescent="0.3">
      <c r="A38" s="59">
        <v>44026</v>
      </c>
      <c r="B38" s="60">
        <v>46070</v>
      </c>
      <c r="C38" s="34" t="s">
        <v>163</v>
      </c>
      <c r="D38" s="50" t="s">
        <v>191</v>
      </c>
      <c r="E38" s="33">
        <v>340.97</v>
      </c>
      <c r="F38" s="33">
        <v>340.97</v>
      </c>
    </row>
    <row r="39" spans="1:6" x14ac:dyDescent="0.3">
      <c r="A39" s="59">
        <v>44027</v>
      </c>
      <c r="B39" s="60">
        <v>405444</v>
      </c>
      <c r="C39" s="34" t="s">
        <v>157</v>
      </c>
      <c r="D39" s="50" t="s">
        <v>186</v>
      </c>
      <c r="E39" s="33">
        <v>217.99</v>
      </c>
      <c r="F39" s="33">
        <v>217.99</v>
      </c>
    </row>
    <row r="40" spans="1:6" x14ac:dyDescent="0.3">
      <c r="A40" s="59">
        <v>44027</v>
      </c>
      <c r="B40" s="60">
        <v>8573</v>
      </c>
      <c r="C40" s="34" t="s">
        <v>165</v>
      </c>
      <c r="D40" s="34" t="s">
        <v>185</v>
      </c>
      <c r="E40" s="33">
        <v>2606.6999999999998</v>
      </c>
      <c r="F40" s="33">
        <v>2606.6999999999998</v>
      </c>
    </row>
    <row r="41" spans="1:6" x14ac:dyDescent="0.3">
      <c r="A41" s="59">
        <v>44028</v>
      </c>
      <c r="B41" s="60">
        <v>4311</v>
      </c>
      <c r="C41" s="34" t="s">
        <v>166</v>
      </c>
      <c r="D41" s="34" t="s">
        <v>185</v>
      </c>
      <c r="E41" s="33">
        <v>190</v>
      </c>
      <c r="F41" s="33">
        <v>190</v>
      </c>
    </row>
    <row r="42" spans="1:6" x14ac:dyDescent="0.3">
      <c r="A42" s="59">
        <v>44028</v>
      </c>
      <c r="B42" s="60">
        <v>3434</v>
      </c>
      <c r="C42" s="34" t="s">
        <v>166</v>
      </c>
      <c r="D42" s="34" t="s">
        <v>185</v>
      </c>
      <c r="E42" s="33">
        <v>145</v>
      </c>
      <c r="F42" s="33">
        <v>145</v>
      </c>
    </row>
    <row r="43" spans="1:6" x14ac:dyDescent="0.3">
      <c r="A43" s="59">
        <v>44030</v>
      </c>
      <c r="B43" s="60">
        <v>26696</v>
      </c>
      <c r="C43" s="34" t="s">
        <v>35</v>
      </c>
      <c r="D43" s="50" t="s">
        <v>194</v>
      </c>
      <c r="E43" s="33">
        <v>20</v>
      </c>
      <c r="F43" s="33">
        <v>20</v>
      </c>
    </row>
    <row r="44" spans="1:6" x14ac:dyDescent="0.3">
      <c r="A44" s="59">
        <v>44030</v>
      </c>
      <c r="B44" s="60">
        <v>774047</v>
      </c>
      <c r="C44" s="34" t="s">
        <v>157</v>
      </c>
      <c r="D44" s="50" t="s">
        <v>186</v>
      </c>
      <c r="E44" s="33">
        <v>104.99</v>
      </c>
      <c r="F44" s="33">
        <v>104.99</v>
      </c>
    </row>
    <row r="45" spans="1:6" x14ac:dyDescent="0.3">
      <c r="A45" s="59">
        <v>44033</v>
      </c>
      <c r="B45" s="60">
        <v>8052</v>
      </c>
      <c r="C45" s="34" t="s">
        <v>164</v>
      </c>
      <c r="D45" s="50" t="s">
        <v>194</v>
      </c>
      <c r="E45" s="33">
        <v>11.21</v>
      </c>
      <c r="F45" s="33">
        <v>11.21</v>
      </c>
    </row>
    <row r="46" spans="1:6" x14ac:dyDescent="0.3">
      <c r="A46" s="61">
        <v>44033</v>
      </c>
      <c r="B46" s="60">
        <v>577699</v>
      </c>
      <c r="C46" s="50" t="s">
        <v>147</v>
      </c>
      <c r="D46" s="34" t="s">
        <v>188</v>
      </c>
      <c r="E46" s="51">
        <v>56.43</v>
      </c>
      <c r="F46" s="51">
        <v>56.43</v>
      </c>
    </row>
    <row r="47" spans="1:6" x14ac:dyDescent="0.3">
      <c r="A47" s="61">
        <v>44034</v>
      </c>
      <c r="B47" s="60">
        <v>615</v>
      </c>
      <c r="C47" s="50" t="s">
        <v>155</v>
      </c>
      <c r="D47" s="34" t="s">
        <v>185</v>
      </c>
      <c r="E47" s="51">
        <v>800</v>
      </c>
      <c r="F47" s="51">
        <v>800</v>
      </c>
    </row>
    <row r="48" spans="1:6" x14ac:dyDescent="0.3">
      <c r="A48" s="61">
        <v>44034</v>
      </c>
      <c r="B48" s="60">
        <v>1007</v>
      </c>
      <c r="C48" s="50" t="s">
        <v>155</v>
      </c>
      <c r="D48" s="34" t="s">
        <v>185</v>
      </c>
      <c r="E48" s="51">
        <v>2640</v>
      </c>
      <c r="F48" s="51">
        <v>2640</v>
      </c>
    </row>
    <row r="49" spans="1:6" x14ac:dyDescent="0.3">
      <c r="A49" s="61">
        <v>44035</v>
      </c>
      <c r="B49" s="60">
        <v>11908</v>
      </c>
      <c r="C49" s="50" t="s">
        <v>154</v>
      </c>
      <c r="D49" s="50" t="s">
        <v>192</v>
      </c>
      <c r="E49" s="51">
        <v>195.12</v>
      </c>
      <c r="F49" s="51">
        <v>195.12</v>
      </c>
    </row>
    <row r="50" spans="1:6" x14ac:dyDescent="0.3">
      <c r="A50" s="61">
        <v>44035</v>
      </c>
      <c r="B50" s="60">
        <v>4369</v>
      </c>
      <c r="C50" s="50" t="s">
        <v>151</v>
      </c>
      <c r="D50" s="34" t="s">
        <v>185</v>
      </c>
      <c r="E50" s="51">
        <v>505</v>
      </c>
      <c r="F50" s="51">
        <v>505</v>
      </c>
    </row>
    <row r="51" spans="1:6" x14ac:dyDescent="0.3">
      <c r="A51" s="61">
        <v>44036</v>
      </c>
      <c r="B51" s="60">
        <v>11910</v>
      </c>
      <c r="C51" s="50" t="s">
        <v>154</v>
      </c>
      <c r="D51" s="50" t="s">
        <v>192</v>
      </c>
      <c r="E51" s="51">
        <v>248.8</v>
      </c>
      <c r="F51" s="51">
        <v>248.8</v>
      </c>
    </row>
    <row r="52" spans="1:6" x14ac:dyDescent="0.3">
      <c r="A52" s="59">
        <v>44036</v>
      </c>
      <c r="B52" s="60">
        <v>46</v>
      </c>
      <c r="C52" s="34" t="s">
        <v>182</v>
      </c>
      <c r="D52" s="50" t="s">
        <v>193</v>
      </c>
      <c r="E52" s="33">
        <v>454.74</v>
      </c>
      <c r="F52" s="33">
        <v>454.74</v>
      </c>
    </row>
    <row r="53" spans="1:6" x14ac:dyDescent="0.3">
      <c r="A53" s="59">
        <v>44036</v>
      </c>
      <c r="B53" s="60">
        <v>47</v>
      </c>
      <c r="C53" s="34" t="s">
        <v>182</v>
      </c>
      <c r="D53" s="50" t="s">
        <v>193</v>
      </c>
      <c r="E53" s="33">
        <v>600.71</v>
      </c>
      <c r="F53" s="33">
        <v>600.71</v>
      </c>
    </row>
    <row r="54" spans="1:6" x14ac:dyDescent="0.3">
      <c r="A54" s="59">
        <v>44036</v>
      </c>
      <c r="B54" s="60">
        <v>48</v>
      </c>
      <c r="C54" s="34" t="s">
        <v>182</v>
      </c>
      <c r="D54" s="50" t="s">
        <v>193</v>
      </c>
      <c r="E54" s="33">
        <v>64.95</v>
      </c>
      <c r="F54" s="33">
        <v>64.95</v>
      </c>
    </row>
    <row r="55" spans="1:6" x14ac:dyDescent="0.3">
      <c r="A55" s="59">
        <v>44036</v>
      </c>
      <c r="B55" s="60">
        <v>49</v>
      </c>
      <c r="C55" s="34" t="s">
        <v>182</v>
      </c>
      <c r="D55" s="50" t="s">
        <v>193</v>
      </c>
      <c r="E55" s="33">
        <v>681.37</v>
      </c>
      <c r="F55" s="33">
        <v>681.37</v>
      </c>
    </row>
    <row r="56" spans="1:6" x14ac:dyDescent="0.3">
      <c r="A56" s="59">
        <v>44036</v>
      </c>
      <c r="B56" s="60">
        <v>4610</v>
      </c>
      <c r="C56" s="34" t="s">
        <v>160</v>
      </c>
      <c r="D56" s="34" t="s">
        <v>188</v>
      </c>
      <c r="E56" s="33">
        <v>731</v>
      </c>
      <c r="F56" s="33">
        <v>731</v>
      </c>
    </row>
    <row r="57" spans="1:6" x14ac:dyDescent="0.3">
      <c r="A57" s="59">
        <v>44039</v>
      </c>
      <c r="B57" s="60">
        <v>47646</v>
      </c>
      <c r="C57" s="34" t="s">
        <v>163</v>
      </c>
      <c r="D57" s="50" t="s">
        <v>191</v>
      </c>
      <c r="E57" s="33">
        <v>117.8</v>
      </c>
      <c r="F57" s="33">
        <v>117.8</v>
      </c>
    </row>
    <row r="58" spans="1:6" x14ac:dyDescent="0.3">
      <c r="A58" s="61">
        <v>44037</v>
      </c>
      <c r="B58" s="60">
        <v>2386318</v>
      </c>
      <c r="C58" s="50" t="s">
        <v>150</v>
      </c>
      <c r="D58" s="50" t="s">
        <v>192</v>
      </c>
      <c r="E58" s="51">
        <v>926.97</v>
      </c>
      <c r="F58" s="51">
        <v>926.97</v>
      </c>
    </row>
    <row r="59" spans="1:6" x14ac:dyDescent="0.3">
      <c r="A59" s="61">
        <v>44039</v>
      </c>
      <c r="B59" s="60">
        <v>8212</v>
      </c>
      <c r="C59" s="50" t="s">
        <v>144</v>
      </c>
      <c r="D59" s="50" t="s">
        <v>186</v>
      </c>
      <c r="E59" s="51">
        <v>320</v>
      </c>
      <c r="F59" s="51">
        <v>320</v>
      </c>
    </row>
    <row r="60" spans="1:6" x14ac:dyDescent="0.3">
      <c r="A60" s="59">
        <v>44039</v>
      </c>
      <c r="B60" s="60">
        <v>71</v>
      </c>
      <c r="C60" s="34" t="s">
        <v>170</v>
      </c>
      <c r="D60" s="34" t="s">
        <v>185</v>
      </c>
      <c r="E60" s="33">
        <v>950</v>
      </c>
      <c r="F60" s="33">
        <v>950</v>
      </c>
    </row>
    <row r="61" spans="1:6" x14ac:dyDescent="0.3">
      <c r="A61" s="61">
        <v>44039</v>
      </c>
      <c r="B61" s="60">
        <v>28203</v>
      </c>
      <c r="C61" s="50" t="s">
        <v>34</v>
      </c>
      <c r="D61" s="34" t="s">
        <v>185</v>
      </c>
      <c r="E61" s="51">
        <v>285</v>
      </c>
      <c r="F61" s="51">
        <v>285</v>
      </c>
    </row>
    <row r="62" spans="1:6" x14ac:dyDescent="0.3">
      <c r="A62" s="59">
        <v>44042</v>
      </c>
      <c r="B62" s="60"/>
      <c r="C62" s="34" t="s">
        <v>159</v>
      </c>
      <c r="D62" s="50" t="s">
        <v>189</v>
      </c>
      <c r="E62" s="33">
        <v>7272.37</v>
      </c>
      <c r="F62" s="33">
        <v>7272.37</v>
      </c>
    </row>
    <row r="63" spans="1:6" x14ac:dyDescent="0.3">
      <c r="A63" s="59">
        <v>44043</v>
      </c>
      <c r="B63" s="60">
        <v>23419</v>
      </c>
      <c r="C63" s="34" t="s">
        <v>168</v>
      </c>
      <c r="D63" s="50" t="s">
        <v>194</v>
      </c>
      <c r="E63" s="33">
        <v>123.96</v>
      </c>
      <c r="F63" s="33">
        <v>123.96</v>
      </c>
    </row>
    <row r="64" spans="1:6" x14ac:dyDescent="0.3">
      <c r="A64" s="59">
        <v>44043</v>
      </c>
      <c r="B64" s="60">
        <v>60486</v>
      </c>
      <c r="C64" s="34" t="s">
        <v>169</v>
      </c>
      <c r="D64" s="50" t="s">
        <v>194</v>
      </c>
      <c r="E64" s="33">
        <v>64.75</v>
      </c>
      <c r="F64" s="33">
        <v>64.75</v>
      </c>
    </row>
    <row r="65" spans="1:6" x14ac:dyDescent="0.3">
      <c r="A65" s="59">
        <v>44043</v>
      </c>
      <c r="B65" s="60">
        <v>157</v>
      </c>
      <c r="C65" s="34" t="s">
        <v>171</v>
      </c>
      <c r="D65" s="50" t="s">
        <v>191</v>
      </c>
      <c r="E65" s="33">
        <v>472.45</v>
      </c>
      <c r="F65" s="33">
        <v>472.45</v>
      </c>
    </row>
    <row r="66" spans="1:6" s="58" customFormat="1" x14ac:dyDescent="0.3">
      <c r="A66" s="62">
        <v>44043</v>
      </c>
      <c r="B66" s="63">
        <v>52528</v>
      </c>
      <c r="C66" s="64" t="s">
        <v>183</v>
      </c>
      <c r="D66" s="50" t="s">
        <v>189</v>
      </c>
      <c r="E66" s="65">
        <v>6641.54</v>
      </c>
      <c r="F66" s="65">
        <v>6641.54</v>
      </c>
    </row>
    <row r="67" spans="1:6" x14ac:dyDescent="0.3">
      <c r="A67" s="59">
        <v>44043</v>
      </c>
      <c r="B67" s="60"/>
      <c r="C67" s="34" t="s">
        <v>190</v>
      </c>
      <c r="D67" s="50" t="s">
        <v>189</v>
      </c>
      <c r="E67" s="33">
        <v>909.05</v>
      </c>
      <c r="F67" s="33">
        <v>909.05</v>
      </c>
    </row>
    <row r="68" spans="1:6" x14ac:dyDescent="0.3">
      <c r="A68" s="59">
        <v>44043</v>
      </c>
      <c r="B68" s="60"/>
      <c r="C68" s="29" t="s">
        <v>0</v>
      </c>
      <c r="D68" s="50" t="s">
        <v>189</v>
      </c>
      <c r="E68" s="26">
        <v>2873.31</v>
      </c>
      <c r="F68" s="26">
        <v>2873.31</v>
      </c>
    </row>
    <row r="69" spans="1:6" x14ac:dyDescent="0.3">
      <c r="A69" s="59">
        <v>44043</v>
      </c>
      <c r="B69" s="60"/>
      <c r="C69" s="29" t="s">
        <v>25</v>
      </c>
      <c r="D69" s="50" t="s">
        <v>189</v>
      </c>
      <c r="E69" s="26">
        <v>2990.37</v>
      </c>
      <c r="F69" s="26">
        <v>2990.37</v>
      </c>
    </row>
    <row r="70" spans="1:6" x14ac:dyDescent="0.3">
      <c r="A70" s="59">
        <v>44043</v>
      </c>
      <c r="B70" s="60"/>
      <c r="C70" s="29" t="s">
        <v>12</v>
      </c>
      <c r="D70" s="50" t="s">
        <v>189</v>
      </c>
      <c r="E70" s="26">
        <v>1601.3</v>
      </c>
      <c r="F70" s="26">
        <v>1601.3</v>
      </c>
    </row>
    <row r="71" spans="1:6" x14ac:dyDescent="0.3">
      <c r="A71" s="59">
        <v>44043</v>
      </c>
      <c r="B71" s="60"/>
      <c r="C71" s="29" t="s">
        <v>8</v>
      </c>
      <c r="D71" s="50" t="s">
        <v>189</v>
      </c>
      <c r="E71" s="26">
        <v>1559.85</v>
      </c>
      <c r="F71" s="26">
        <v>1559.85</v>
      </c>
    </row>
    <row r="72" spans="1:6" x14ac:dyDescent="0.3">
      <c r="A72" s="59">
        <v>44043</v>
      </c>
      <c r="B72" s="60"/>
      <c r="C72" s="29" t="s">
        <v>115</v>
      </c>
      <c r="D72" s="50" t="s">
        <v>189</v>
      </c>
      <c r="E72" s="26">
        <v>1955.33</v>
      </c>
      <c r="F72" s="26">
        <v>1955.33</v>
      </c>
    </row>
    <row r="73" spans="1:6" x14ac:dyDescent="0.3">
      <c r="A73" s="59">
        <v>44043</v>
      </c>
      <c r="B73" s="60"/>
      <c r="C73" s="29" t="s">
        <v>9</v>
      </c>
      <c r="D73" s="50" t="s">
        <v>189</v>
      </c>
      <c r="E73" s="26">
        <v>1556.12</v>
      </c>
      <c r="F73" s="26">
        <v>1556.12</v>
      </c>
    </row>
    <row r="74" spans="1:6" x14ac:dyDescent="0.3">
      <c r="A74" s="59">
        <v>44043</v>
      </c>
      <c r="B74" s="60"/>
      <c r="C74" s="29" t="s">
        <v>13</v>
      </c>
      <c r="D74" s="50" t="s">
        <v>189</v>
      </c>
      <c r="E74" s="26">
        <v>2697.97</v>
      </c>
      <c r="F74" s="26">
        <v>2697.97</v>
      </c>
    </row>
    <row r="75" spans="1:6" x14ac:dyDescent="0.3">
      <c r="A75" s="59">
        <v>44043</v>
      </c>
      <c r="B75" s="60"/>
      <c r="C75" s="29" t="s">
        <v>130</v>
      </c>
      <c r="D75" s="50" t="s">
        <v>189</v>
      </c>
      <c r="E75" s="26">
        <v>1758.86</v>
      </c>
      <c r="F75" s="26">
        <v>1758.86</v>
      </c>
    </row>
    <row r="76" spans="1:6" x14ac:dyDescent="0.3">
      <c r="A76" s="59">
        <v>44043</v>
      </c>
      <c r="B76" s="60"/>
      <c r="C76" s="29" t="s">
        <v>27</v>
      </c>
      <c r="D76" s="50" t="s">
        <v>189</v>
      </c>
      <c r="E76" s="26">
        <v>3020.68</v>
      </c>
      <c r="F76" s="26">
        <v>3020.68</v>
      </c>
    </row>
    <row r="77" spans="1:6" x14ac:dyDescent="0.3">
      <c r="A77" s="59">
        <v>44043</v>
      </c>
      <c r="B77" s="60"/>
      <c r="C77" s="29" t="s">
        <v>29</v>
      </c>
      <c r="D77" s="50" t="s">
        <v>189</v>
      </c>
      <c r="E77" s="26">
        <v>2134.27</v>
      </c>
      <c r="F77" s="26">
        <v>2134.27</v>
      </c>
    </row>
    <row r="78" spans="1:6" x14ac:dyDescent="0.3">
      <c r="A78" s="59">
        <v>44043</v>
      </c>
      <c r="B78" s="60"/>
      <c r="C78" s="29" t="s">
        <v>14</v>
      </c>
      <c r="D78" s="50" t="s">
        <v>189</v>
      </c>
      <c r="E78" s="26">
        <v>1484.28</v>
      </c>
      <c r="F78" s="26">
        <v>1484.28</v>
      </c>
    </row>
    <row r="79" spans="1:6" x14ac:dyDescent="0.3">
      <c r="A79" s="59">
        <v>44043</v>
      </c>
      <c r="B79" s="60"/>
      <c r="C79" s="29" t="s">
        <v>10</v>
      </c>
      <c r="D79" s="50" t="s">
        <v>189</v>
      </c>
      <c r="E79" s="26">
        <v>1586.76</v>
      </c>
      <c r="F79" s="26">
        <v>1586.76</v>
      </c>
    </row>
    <row r="80" spans="1:6" x14ac:dyDescent="0.3">
      <c r="A80" s="59">
        <v>44043</v>
      </c>
      <c r="B80" s="60"/>
      <c r="C80" s="29" t="s">
        <v>11</v>
      </c>
      <c r="D80" s="50" t="s">
        <v>189</v>
      </c>
      <c r="E80" s="26">
        <v>1520.92</v>
      </c>
      <c r="F80" s="26">
        <v>1520.92</v>
      </c>
    </row>
    <row r="81" spans="1:6" x14ac:dyDescent="0.3">
      <c r="A81" s="59">
        <v>44043</v>
      </c>
      <c r="B81" s="60"/>
      <c r="C81" s="29" t="s">
        <v>116</v>
      </c>
      <c r="D81" s="50" t="s">
        <v>189</v>
      </c>
      <c r="E81" s="26">
        <v>2865.58</v>
      </c>
      <c r="F81" s="26">
        <v>2865.58</v>
      </c>
    </row>
    <row r="82" spans="1:6" x14ac:dyDescent="0.3">
      <c r="A82" s="59">
        <v>44043</v>
      </c>
      <c r="B82" s="60"/>
      <c r="C82" s="29" t="s">
        <v>26</v>
      </c>
      <c r="D82" s="50" t="s">
        <v>189</v>
      </c>
      <c r="E82" s="26">
        <v>3627.07</v>
      </c>
      <c r="F82" s="26">
        <v>3627.07</v>
      </c>
    </row>
    <row r="83" spans="1:6" x14ac:dyDescent="0.3">
      <c r="A83" s="59">
        <v>44043</v>
      </c>
      <c r="B83" s="60"/>
      <c r="C83" s="29" t="s">
        <v>117</v>
      </c>
      <c r="D83" s="50" t="s">
        <v>189</v>
      </c>
      <c r="E83" s="26">
        <v>3989.99</v>
      </c>
      <c r="F83" s="26">
        <v>3989.99</v>
      </c>
    </row>
    <row r="84" spans="1:6" x14ac:dyDescent="0.3">
      <c r="A84" s="59">
        <v>44043</v>
      </c>
      <c r="B84" s="60"/>
      <c r="C84" s="29" t="s">
        <v>118</v>
      </c>
      <c r="D84" s="50" t="s">
        <v>189</v>
      </c>
      <c r="E84" s="26">
        <v>1972.84</v>
      </c>
      <c r="F84" s="26">
        <v>1972.84</v>
      </c>
    </row>
    <row r="85" spans="1:6" x14ac:dyDescent="0.3">
      <c r="A85" s="59">
        <v>44043</v>
      </c>
      <c r="B85" s="60"/>
      <c r="C85" s="29" t="s">
        <v>119</v>
      </c>
      <c r="D85" s="50" t="s">
        <v>189</v>
      </c>
      <c r="E85" s="26">
        <v>1852.09</v>
      </c>
      <c r="F85" s="26">
        <v>1852.09</v>
      </c>
    </row>
    <row r="86" spans="1:6" x14ac:dyDescent="0.3">
      <c r="A86" s="59">
        <v>44043</v>
      </c>
      <c r="B86" s="60"/>
      <c r="C86" s="29" t="s">
        <v>120</v>
      </c>
      <c r="D86" s="50" t="s">
        <v>189</v>
      </c>
      <c r="E86" s="26">
        <v>3555.92</v>
      </c>
      <c r="F86" s="26">
        <v>3555.92</v>
      </c>
    </row>
    <row r="87" spans="1:6" x14ac:dyDescent="0.3">
      <c r="A87" s="59">
        <v>44043</v>
      </c>
      <c r="B87" s="60"/>
      <c r="C87" s="29" t="s">
        <v>30</v>
      </c>
      <c r="D87" s="50" t="s">
        <v>189</v>
      </c>
      <c r="E87" s="26">
        <v>1653.21</v>
      </c>
      <c r="F87" s="26">
        <v>1653.21</v>
      </c>
    </row>
    <row r="88" spans="1:6" x14ac:dyDescent="0.3">
      <c r="A88" s="59">
        <v>44043</v>
      </c>
      <c r="B88" s="60"/>
      <c r="C88" s="29" t="s">
        <v>31</v>
      </c>
      <c r="D88" s="50" t="s">
        <v>189</v>
      </c>
      <c r="E88" s="26">
        <v>1589.05</v>
      </c>
      <c r="F88" s="26">
        <v>1589.05</v>
      </c>
    </row>
    <row r="89" spans="1:6" x14ac:dyDescent="0.3">
      <c r="A89" s="59">
        <v>44043</v>
      </c>
      <c r="B89" s="60"/>
      <c r="C89" s="29" t="s">
        <v>15</v>
      </c>
      <c r="D89" s="50" t="s">
        <v>189</v>
      </c>
      <c r="E89" s="26">
        <v>1571.38</v>
      </c>
      <c r="F89" s="26">
        <v>1571.38</v>
      </c>
    </row>
    <row r="90" spans="1:6" x14ac:dyDescent="0.3">
      <c r="A90" s="59">
        <v>44043</v>
      </c>
      <c r="B90" s="60"/>
      <c r="C90" s="29" t="s">
        <v>1</v>
      </c>
      <c r="D90" s="50" t="s">
        <v>189</v>
      </c>
      <c r="E90" s="26">
        <v>1470.18</v>
      </c>
      <c r="F90" s="26">
        <v>1470.18</v>
      </c>
    </row>
    <row r="91" spans="1:6" x14ac:dyDescent="0.3">
      <c r="A91" s="59">
        <v>44043</v>
      </c>
      <c r="B91" s="60"/>
      <c r="C91" s="29" t="s">
        <v>2</v>
      </c>
      <c r="D91" s="50" t="s">
        <v>189</v>
      </c>
      <c r="E91" s="26">
        <v>1992.66</v>
      </c>
      <c r="F91" s="26">
        <v>1992.66</v>
      </c>
    </row>
    <row r="92" spans="1:6" x14ac:dyDescent="0.3">
      <c r="A92" s="59">
        <v>44043</v>
      </c>
      <c r="B92" s="60"/>
      <c r="C92" s="29" t="s">
        <v>16</v>
      </c>
      <c r="D92" s="50" t="s">
        <v>189</v>
      </c>
      <c r="E92" s="26">
        <v>1470.11</v>
      </c>
      <c r="F92" s="26">
        <v>1470.11</v>
      </c>
    </row>
    <row r="93" spans="1:6" x14ac:dyDescent="0.3">
      <c r="A93" s="59">
        <v>44043</v>
      </c>
      <c r="B93" s="60"/>
      <c r="C93" s="29" t="s">
        <v>17</v>
      </c>
      <c r="D93" s="50" t="s">
        <v>189</v>
      </c>
      <c r="E93" s="26">
        <v>2506.62</v>
      </c>
      <c r="F93" s="26">
        <v>2506.62</v>
      </c>
    </row>
    <row r="94" spans="1:6" x14ac:dyDescent="0.3">
      <c r="A94" s="59">
        <v>44043</v>
      </c>
      <c r="B94" s="60"/>
      <c r="C94" s="29" t="s">
        <v>5</v>
      </c>
      <c r="D94" s="50" t="s">
        <v>189</v>
      </c>
      <c r="E94" s="26">
        <v>5418.57</v>
      </c>
      <c r="F94" s="26">
        <v>5418.57</v>
      </c>
    </row>
    <row r="95" spans="1:6" x14ac:dyDescent="0.3">
      <c r="A95" s="59">
        <v>44043</v>
      </c>
      <c r="B95" s="60"/>
      <c r="C95" s="29" t="s">
        <v>24</v>
      </c>
      <c r="D95" s="50" t="s">
        <v>189</v>
      </c>
      <c r="E95" s="26">
        <v>2173.67</v>
      </c>
      <c r="F95" s="26">
        <v>2173.67</v>
      </c>
    </row>
    <row r="96" spans="1:6" x14ac:dyDescent="0.3">
      <c r="A96" s="59">
        <v>44043</v>
      </c>
      <c r="B96" s="60"/>
      <c r="C96" s="29" t="s">
        <v>121</v>
      </c>
      <c r="D96" s="50" t="s">
        <v>189</v>
      </c>
      <c r="E96" s="26">
        <v>1976.57</v>
      </c>
      <c r="F96" s="26">
        <v>1976.57</v>
      </c>
    </row>
    <row r="97" spans="1:6" x14ac:dyDescent="0.3">
      <c r="A97" s="59">
        <v>44043</v>
      </c>
      <c r="B97" s="60"/>
      <c r="C97" s="29" t="s">
        <v>28</v>
      </c>
      <c r="D97" s="50" t="s">
        <v>189</v>
      </c>
      <c r="E97" s="26">
        <v>4151.2700000000004</v>
      </c>
      <c r="F97" s="26">
        <v>4151.2700000000004</v>
      </c>
    </row>
    <row r="98" spans="1:6" x14ac:dyDescent="0.3">
      <c r="A98" s="59">
        <v>44043</v>
      </c>
      <c r="B98" s="60"/>
      <c r="C98" s="29" t="s">
        <v>22</v>
      </c>
      <c r="D98" s="50" t="s">
        <v>189</v>
      </c>
      <c r="E98" s="26">
        <v>1706.39</v>
      </c>
      <c r="F98" s="26">
        <v>1706.39</v>
      </c>
    </row>
    <row r="99" spans="1:6" x14ac:dyDescent="0.3">
      <c r="A99" s="59">
        <v>44043</v>
      </c>
      <c r="B99" s="60"/>
      <c r="C99" s="29" t="s">
        <v>23</v>
      </c>
      <c r="D99" s="50" t="s">
        <v>189</v>
      </c>
      <c r="E99" s="26">
        <v>1867.07</v>
      </c>
      <c r="F99" s="26">
        <v>1867.07</v>
      </c>
    </row>
    <row r="100" spans="1:6" x14ac:dyDescent="0.3">
      <c r="A100" s="59">
        <v>44043</v>
      </c>
      <c r="B100" s="60"/>
      <c r="C100" s="29" t="s">
        <v>18</v>
      </c>
      <c r="D100" s="50" t="s">
        <v>189</v>
      </c>
      <c r="E100" s="26">
        <v>2413.41</v>
      </c>
      <c r="F100" s="26">
        <v>2413.41</v>
      </c>
    </row>
    <row r="101" spans="1:6" x14ac:dyDescent="0.3">
      <c r="A101" s="59">
        <v>44043</v>
      </c>
      <c r="B101" s="60"/>
      <c r="C101" s="34" t="s">
        <v>3</v>
      </c>
      <c r="D101" s="50" t="s">
        <v>189</v>
      </c>
      <c r="E101" s="33">
        <v>1469.64</v>
      </c>
      <c r="F101" s="33">
        <v>1469.64</v>
      </c>
    </row>
    <row r="102" spans="1:6" x14ac:dyDescent="0.3">
      <c r="A102" s="59">
        <v>44043</v>
      </c>
      <c r="B102" s="60"/>
      <c r="C102" s="34" t="s">
        <v>19</v>
      </c>
      <c r="D102" s="50" t="s">
        <v>189</v>
      </c>
      <c r="E102" s="33">
        <v>1310.5899999999999</v>
      </c>
      <c r="F102" s="33">
        <v>1310.5899999999999</v>
      </c>
    </row>
    <row r="103" spans="1:6" x14ac:dyDescent="0.3">
      <c r="A103" s="59">
        <v>44043</v>
      </c>
      <c r="B103" s="60"/>
      <c r="C103" s="34" t="s">
        <v>4</v>
      </c>
      <c r="D103" s="50" t="s">
        <v>189</v>
      </c>
      <c r="E103" s="33">
        <v>1330.23</v>
      </c>
      <c r="F103" s="33">
        <v>1330.23</v>
      </c>
    </row>
    <row r="104" spans="1:6" x14ac:dyDescent="0.3">
      <c r="A104" s="59">
        <v>44043</v>
      </c>
      <c r="B104" s="60"/>
      <c r="C104" s="34" t="s">
        <v>32</v>
      </c>
      <c r="D104" s="50" t="s">
        <v>189</v>
      </c>
      <c r="E104" s="33">
        <v>1586.09</v>
      </c>
      <c r="F104" s="33">
        <v>1586.09</v>
      </c>
    </row>
    <row r="105" spans="1:6" x14ac:dyDescent="0.3">
      <c r="A105" s="59">
        <v>44043</v>
      </c>
      <c r="B105" s="60"/>
      <c r="C105" s="34" t="s">
        <v>33</v>
      </c>
      <c r="D105" s="50" t="s">
        <v>189</v>
      </c>
      <c r="E105" s="33">
        <v>3210.98</v>
      </c>
      <c r="F105" s="33">
        <v>3210.98</v>
      </c>
    </row>
    <row r="106" spans="1:6" x14ac:dyDescent="0.3">
      <c r="A106" s="59">
        <v>44043</v>
      </c>
      <c r="B106" s="60"/>
      <c r="C106" s="34" t="s">
        <v>6</v>
      </c>
      <c r="D106" s="50" t="s">
        <v>189</v>
      </c>
      <c r="E106" s="33">
        <v>1319.19</v>
      </c>
      <c r="F106" s="33">
        <v>1319.19</v>
      </c>
    </row>
    <row r="107" spans="1:6" x14ac:dyDescent="0.3">
      <c r="A107" s="59">
        <v>44043</v>
      </c>
      <c r="B107" s="60"/>
      <c r="C107" s="34" t="s">
        <v>7</v>
      </c>
      <c r="D107" s="50" t="s">
        <v>189</v>
      </c>
      <c r="E107" s="33">
        <v>2000.05</v>
      </c>
      <c r="F107" s="33">
        <v>2000.05</v>
      </c>
    </row>
    <row r="108" spans="1:6" x14ac:dyDescent="0.3">
      <c r="A108" s="59">
        <v>44043</v>
      </c>
      <c r="B108" s="60"/>
      <c r="C108" s="34" t="s">
        <v>131</v>
      </c>
      <c r="D108" s="50" t="s">
        <v>189</v>
      </c>
      <c r="E108" s="33">
        <v>1763.35</v>
      </c>
      <c r="F108" s="33">
        <v>1763.35</v>
      </c>
    </row>
    <row r="109" spans="1:6" x14ac:dyDescent="0.3">
      <c r="A109" s="59">
        <v>44043</v>
      </c>
      <c r="B109" s="60"/>
      <c r="C109" s="34" t="s">
        <v>20</v>
      </c>
      <c r="D109" s="50" t="s">
        <v>189</v>
      </c>
      <c r="E109" s="33">
        <v>750</v>
      </c>
      <c r="F109" s="33">
        <v>750</v>
      </c>
    </row>
    <row r="110" spans="1:6" x14ac:dyDescent="0.3">
      <c r="A110" s="59">
        <v>44043</v>
      </c>
      <c r="B110" s="60"/>
      <c r="C110" s="34" t="s">
        <v>21</v>
      </c>
      <c r="D110" s="50" t="s">
        <v>189</v>
      </c>
      <c r="E110" s="33">
        <v>875</v>
      </c>
      <c r="F110" s="33">
        <v>875</v>
      </c>
    </row>
    <row r="111" spans="1:6" x14ac:dyDescent="0.3">
      <c r="A111" s="59"/>
      <c r="B111" s="60"/>
      <c r="C111" s="34"/>
      <c r="D111" s="34"/>
      <c r="E111" s="33">
        <f>SUM(E5:E110)</f>
        <v>136589.32</v>
      </c>
      <c r="F111" s="33">
        <f>SUM(F5:F110)</f>
        <v>136589.32</v>
      </c>
    </row>
    <row r="112" spans="1:6" x14ac:dyDescent="0.3">
      <c r="A112" s="66" t="s">
        <v>196</v>
      </c>
      <c r="B112" s="67"/>
      <c r="C112" s="5"/>
      <c r="D112" s="68">
        <f>COUNT(A5:A110)</f>
        <v>106</v>
      </c>
    </row>
    <row r="113" spans="1:6" x14ac:dyDescent="0.3">
      <c r="A113" s="69" t="s">
        <v>197</v>
      </c>
      <c r="B113" s="67"/>
      <c r="C113" s="5"/>
      <c r="D113" s="70">
        <f>E111</f>
        <v>136589.32</v>
      </c>
    </row>
    <row r="114" spans="1:6" x14ac:dyDescent="0.3">
      <c r="A114" s="69" t="s">
        <v>198</v>
      </c>
      <c r="B114" s="67"/>
      <c r="C114" s="5"/>
      <c r="D114" s="70">
        <f>F111</f>
        <v>136589.32</v>
      </c>
    </row>
    <row r="115" spans="1:6" x14ac:dyDescent="0.3">
      <c r="A115" s="5"/>
      <c r="B115" s="67"/>
      <c r="C115" s="5"/>
      <c r="D115" s="5"/>
    </row>
    <row r="116" spans="1:6" x14ac:dyDescent="0.3">
      <c r="A116" s="71" t="s">
        <v>199</v>
      </c>
      <c r="B116" s="72"/>
      <c r="C116" s="73"/>
      <c r="D116" s="74"/>
      <c r="E116"/>
      <c r="F116"/>
    </row>
    <row r="117" spans="1:6" x14ac:dyDescent="0.3">
      <c r="A117" s="71" t="s">
        <v>200</v>
      </c>
      <c r="B117" s="72"/>
      <c r="C117" s="73"/>
      <c r="D117" s="74"/>
      <c r="E117"/>
      <c r="F117"/>
    </row>
    <row r="118" spans="1:6" x14ac:dyDescent="0.3">
      <c r="A118" s="71" t="s">
        <v>201</v>
      </c>
      <c r="B118" s="72"/>
      <c r="C118" s="73"/>
      <c r="D118" s="74"/>
      <c r="E118"/>
      <c r="F118"/>
    </row>
    <row r="119" spans="1:6" x14ac:dyDescent="0.3">
      <c r="A119" s="71"/>
      <c r="B119" s="72"/>
      <c r="C119" s="73"/>
      <c r="D119" s="74"/>
      <c r="E119"/>
      <c r="F119"/>
    </row>
    <row r="120" spans="1:6" x14ac:dyDescent="0.3">
      <c r="A120" s="75" t="s">
        <v>129</v>
      </c>
      <c r="B120" s="76"/>
      <c r="C120" s="44"/>
      <c r="D120" s="44"/>
      <c r="E120"/>
      <c r="F120"/>
    </row>
    <row r="121" spans="1:6" x14ac:dyDescent="0.3">
      <c r="A121" s="75"/>
      <c r="B121" s="76"/>
      <c r="C121" s="44"/>
      <c r="D121" s="44"/>
      <c r="E121"/>
      <c r="F121"/>
    </row>
    <row r="122" spans="1:6" x14ac:dyDescent="0.3">
      <c r="A122" s="75"/>
      <c r="B122" s="76"/>
      <c r="C122" s="44"/>
      <c r="D122" s="44"/>
      <c r="E122"/>
      <c r="F122"/>
    </row>
    <row r="123" spans="1:6" x14ac:dyDescent="0.3">
      <c r="A123" s="75"/>
      <c r="B123" s="76"/>
      <c r="C123" s="44"/>
      <c r="D123" s="44"/>
      <c r="E123"/>
      <c r="F123"/>
    </row>
    <row r="124" spans="1:6" x14ac:dyDescent="0.3">
      <c r="A124" s="77"/>
      <c r="B124" s="45" t="s">
        <v>123</v>
      </c>
      <c r="C124" s="78"/>
      <c r="D124" s="46" t="s">
        <v>124</v>
      </c>
      <c r="E124"/>
      <c r="F124"/>
    </row>
    <row r="125" spans="1:6" x14ac:dyDescent="0.3">
      <c r="A125" s="44"/>
      <c r="B125" s="47" t="s">
        <v>125</v>
      </c>
      <c r="C125" s="78"/>
      <c r="D125" s="48" t="s">
        <v>126</v>
      </c>
      <c r="E125"/>
      <c r="F125"/>
    </row>
    <row r="126" spans="1:6" x14ac:dyDescent="0.3">
      <c r="A126" s="44"/>
      <c r="B126" s="47" t="s">
        <v>127</v>
      </c>
      <c r="C126" s="78"/>
      <c r="D126" s="48" t="s">
        <v>128</v>
      </c>
      <c r="E126"/>
      <c r="F126"/>
    </row>
    <row r="132" spans="1:6" x14ac:dyDescent="0.3">
      <c r="A132" s="4"/>
      <c r="C132" s="5"/>
      <c r="D132" s="5"/>
      <c r="E132" s="3"/>
      <c r="F132" s="3"/>
    </row>
    <row r="133" spans="1:6" x14ac:dyDescent="0.3">
      <c r="A133" s="4"/>
      <c r="C133" s="5"/>
      <c r="D133" s="5"/>
      <c r="E133" s="3"/>
      <c r="F133" s="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Anexo III </vt:lpstr>
      <vt:lpstr>Anexo 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2020-08-11T12:26:03Z</cp:lastPrinted>
  <dcterms:created xsi:type="dcterms:W3CDTF">2020-07-28T11:09:05Z</dcterms:created>
  <dcterms:modified xsi:type="dcterms:W3CDTF">2020-08-11T12:40:03Z</dcterms:modified>
</cp:coreProperties>
</file>