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Anexo 14 Municipal" sheetId="3" r:id="rId1"/>
    <sheet name="Anexo 14 Federal" sheetId="2" r:id="rId2"/>
    <sheet name=" Anexo III" sheetId="1" r:id="rId3"/>
    <sheet name="Anexo II " sheetId="7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3" l="1"/>
  <c r="D88" i="7"/>
  <c r="F87" i="7"/>
  <c r="D90" i="7" s="1"/>
  <c r="E87" i="7"/>
  <c r="D89" i="7" s="1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4" i="7"/>
  <c r="G43" i="7"/>
  <c r="G45" i="7"/>
  <c r="G42" i="7"/>
  <c r="G41" i="7"/>
  <c r="G39" i="7"/>
  <c r="G38" i="7"/>
  <c r="G40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5" i="7"/>
  <c r="G6" i="7"/>
  <c r="G87" i="7" l="1"/>
  <c r="D91" i="7" s="1"/>
  <c r="J86" i="3" l="1"/>
  <c r="E86" i="3"/>
  <c r="C86" i="3"/>
  <c r="G85" i="3"/>
  <c r="I85" i="3" s="1"/>
  <c r="G84" i="3"/>
  <c r="I84" i="3" s="1"/>
  <c r="G83" i="3"/>
  <c r="I83" i="3" s="1"/>
  <c r="G82" i="3"/>
  <c r="I82" i="3" s="1"/>
  <c r="G81" i="3"/>
  <c r="G80" i="3"/>
  <c r="I80" i="3" s="1"/>
  <c r="A78" i="3"/>
  <c r="I34" i="3"/>
  <c r="I37" i="3" s="1"/>
  <c r="J86" i="2"/>
  <c r="E86" i="2"/>
  <c r="C86" i="2"/>
  <c r="G85" i="2"/>
  <c r="I85" i="2" s="1"/>
  <c r="I84" i="2"/>
  <c r="G84" i="2"/>
  <c r="G83" i="2"/>
  <c r="I83" i="2" s="1"/>
  <c r="G82" i="2"/>
  <c r="I82" i="2" s="1"/>
  <c r="G81" i="2"/>
  <c r="I81" i="2" s="1"/>
  <c r="I80" i="2"/>
  <c r="G80" i="2"/>
  <c r="A78" i="2"/>
  <c r="I34" i="2"/>
  <c r="I37" i="2" s="1"/>
  <c r="G86" i="2" l="1"/>
  <c r="G86" i="3"/>
  <c r="I39" i="3"/>
  <c r="H96" i="3" s="1"/>
  <c r="I81" i="3"/>
  <c r="I86" i="3" s="1"/>
  <c r="H97" i="3" s="1"/>
  <c r="H98" i="3" s="1"/>
  <c r="H100" i="3" s="1"/>
  <c r="I86" i="2"/>
  <c r="H97" i="2" s="1"/>
  <c r="H98" i="2" s="1"/>
  <c r="H100" i="2" s="1"/>
  <c r="I39" i="2"/>
  <c r="H96" i="2" s="1"/>
  <c r="C108" i="1" l="1"/>
  <c r="E15" i="1" l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</calcChain>
</file>

<file path=xl/sharedStrings.xml><?xml version="1.0" encoding="utf-8"?>
<sst xmlns="http://schemas.openxmlformats.org/spreadsheetml/2006/main" count="486" uniqueCount="252">
  <si>
    <t>Fernanda Xavier ME</t>
  </si>
  <si>
    <t>Joseilda dos Santos Sena</t>
  </si>
  <si>
    <t>Roberto Marzochi ME</t>
  </si>
  <si>
    <t>SKY</t>
  </si>
  <si>
    <t>Angela Maria Belmiro</t>
  </si>
  <si>
    <t>Lucimauro Francisco do Prado</t>
  </si>
  <si>
    <t>Raquel Ramos da Silva Santos</t>
  </si>
  <si>
    <t>Daniel Coimbra</t>
  </si>
  <si>
    <t>Eliana Maria Pinto Rosa</t>
  </si>
  <si>
    <t>Roseli Augusta Marques Muniz</t>
  </si>
  <si>
    <t>Jusineta Santos de Jesus da Silva</t>
  </si>
  <si>
    <t>Alessandro Carlos Costa</t>
  </si>
  <si>
    <t>Crislene Lucia Bernabé da Silva</t>
  </si>
  <si>
    <t>Luzete da Conceição Nascimento</t>
  </si>
  <si>
    <t>Maria Neide de Moura Santos</t>
  </si>
  <si>
    <t>Marina de Souza</t>
  </si>
  <si>
    <t>Reginaldo Rodrigues Ferreira</t>
  </si>
  <si>
    <t>Silvana Vizoto Vieira</t>
  </si>
  <si>
    <t>Luciana ALves Jorge Pereira</t>
  </si>
  <si>
    <t>Marcos Romão Dias</t>
  </si>
  <si>
    <t>Maria Aparecida da Silva</t>
  </si>
  <si>
    <t>Rafael Benedito da Silveira Padilha</t>
  </si>
  <si>
    <t>Simone Alves do Nascimento</t>
  </si>
  <si>
    <t>Elenilda Americo dos Santos</t>
  </si>
  <si>
    <t>Nair Fatima Durrer da Silva</t>
  </si>
  <si>
    <t>Secretaria da Receita Federal</t>
  </si>
  <si>
    <t>Miriam Aparecida Ruy</t>
  </si>
  <si>
    <t>Ana Carolina de Oliveira</t>
  </si>
  <si>
    <t>Simone de Paula Souza</t>
  </si>
  <si>
    <t>Denise Tealdi</t>
  </si>
  <si>
    <t>Elcio da Silva Pimenta</t>
  </si>
  <si>
    <t>Fernanda Franquilim Medeiros</t>
  </si>
  <si>
    <t>Monica Costa de Oliveira</t>
  </si>
  <si>
    <t>Silene Aparecida Souza Bernardes</t>
  </si>
  <si>
    <t>Maria do Carmo da Silva Fachini</t>
  </si>
  <si>
    <t>Noemia Mendes de Oliveira</t>
  </si>
  <si>
    <t>Sandra Regina Coelho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</si>
  <si>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</si>
  <si>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</si>
  <si>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</si>
  <si>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</si>
  <si>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</si>
  <si>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</si>
  <si>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</si>
  <si>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</si>
  <si>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</si>
  <si>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</si>
  <si>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</si>
  <si>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</si>
  <si>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</si>
  <si>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</si>
  <si>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</si>
  <si>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</si>
  <si>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</si>
  <si>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</si>
  <si>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</si>
  <si>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</si>
  <si>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</si>
  <si>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MAIO</t>
  </si>
  <si>
    <t>Receb Prefeitura ref mês 05-2020 - 286492</t>
  </si>
  <si>
    <t>Receb Prefeitura Fonte Federal ref mês 05-2020 - 000001</t>
  </si>
  <si>
    <t>Destro Brasil Distrib Ltda ref mês 04-2020 nf 2276095</t>
  </si>
  <si>
    <t>Telefonica Brasil as ref mês 04-2020 nf 248325</t>
  </si>
  <si>
    <t>Comercio de Gás Belimar Ltda - ME ref mês 04-2020 nf 7492</t>
  </si>
  <si>
    <t>Fernanda Franquilim Medeiros - folha mês 04-2020</t>
  </si>
  <si>
    <t>Jéssica Fernandes Russo Ferreira - folha mês 04-2020</t>
  </si>
  <si>
    <t>Gilberto Ângelo Begiato - folha  mês 04-2020</t>
  </si>
  <si>
    <t>Drogaria Lins LTDA ref mês 05-2020 nf 32256</t>
  </si>
  <si>
    <t>Maria Aparecida da Silva - folha mês 04-2020</t>
  </si>
  <si>
    <t>Miriam Aparecida Ruy - folha mês 04-2020</t>
  </si>
  <si>
    <t>Infoqplan Soluções Empresariais Ltda - EPP ref mês 05-2020 nf 5559</t>
  </si>
  <si>
    <t>Juliano P. da Silva ME ref mês 04-2020 nf 2266</t>
  </si>
  <si>
    <t>Telefonica Brasil as ref mês 04-2020 nf 774047</t>
  </si>
  <si>
    <t>Valmir Aparecido do Amaral ref mês 05-2020 nf 161</t>
  </si>
  <si>
    <t>Organização Contábil Elite S/S ltda ref mês 04-2020 nf 4346</t>
  </si>
  <si>
    <t>Simone Maria Tertuliano ME ref mês 05-2020 nf 65352</t>
  </si>
  <si>
    <t>Fernanda Xavier ME ref mês 05-2020 nf 6915</t>
  </si>
  <si>
    <t>Fernanda Xavier ME ref mês 05-2020 nf 6917</t>
  </si>
  <si>
    <t>CPFL ref mês 05-2020 nf 50058067</t>
  </si>
  <si>
    <t>CPFL ref mês 05-2020 nf 50096383</t>
  </si>
  <si>
    <t>CPFL ref mês 05-2020 nf 50034798</t>
  </si>
  <si>
    <t>CPFL ref mês 05-2020 nf 50032510</t>
  </si>
  <si>
    <t>CPFL ref mês 05-2020 nf 50044610</t>
  </si>
  <si>
    <t>CPFL ref mês 05-2020 nf 50096382</t>
  </si>
  <si>
    <t>Transurb Transportes  Urbanos de Jundiaí Ltda ref mês 05-2020 nf 950165</t>
  </si>
  <si>
    <t>Pitangueiras Produtos Medicos e Ortopedicos Ltda ref mês 05-2020 nf 128</t>
  </si>
  <si>
    <t>Auto Posto DM Jundiai  Ltda ref mês 05-2020 nf 6016</t>
  </si>
  <si>
    <t>Rapido Luxo Campinas Ltda ref mês 05-2020 nf 543503</t>
  </si>
  <si>
    <t>Maria Zuleide Pimentel Loiola ref mês 05-2020 nf 851</t>
  </si>
  <si>
    <t>Associação Comercial e Empresarial de Jundiai ref mês 04-2020 nf 572576</t>
  </si>
  <si>
    <t>FG Asses e Desenv de Projetos Sociais e Culturais Lt ME ref mês 04-2020 nf 1203</t>
  </si>
  <si>
    <t>Comercio de Gás Belimar Ltda - ME ref mês 05-2020 nf 7558</t>
  </si>
  <si>
    <t>Connectuse Sistemas Ltda - EPP ref mês 05-2020 nf 17873</t>
  </si>
  <si>
    <t>Roberto Marzochi ME ref mês 05-2020 nf 9307</t>
  </si>
  <si>
    <t>SKY ref mês 05-2020 nf 120794</t>
  </si>
  <si>
    <t>Claro S A ref mês 04-2020 nf 849854</t>
  </si>
  <si>
    <t>Fox Telecomunicações e internet Ltda ref mês 04-2020 nf 818451</t>
  </si>
  <si>
    <t>Codael Com. de Artigos Eletronicos Ltda EPP ref mês 05-2020 nf 27493</t>
  </si>
  <si>
    <t>Cirurgica e Oxi Bandeirantes LTDA ref mês 05-2020 nf 27920</t>
  </si>
  <si>
    <t>Irmãos Luchini S/A. Coml Auto Peças ref mês 04-2020 nf 79850</t>
  </si>
  <si>
    <t>Irmãos Luchini S/A. Coml Auto Peças ref mês 04-2020 nf 439871/79851</t>
  </si>
  <si>
    <t>FGTS ref mês 05-2020</t>
  </si>
  <si>
    <t>Metropolitan Life Seguros e Previdência Privada S.A. ref mês 05-2020 nf 4797981</t>
  </si>
  <si>
    <t>Secretaria da Receita Federal - PIS ref mês 05-2020</t>
  </si>
  <si>
    <t>Telefonica Brasil as ref mês 05-2020 nf 697557</t>
  </si>
  <si>
    <t>Pagamento de folha mês 05-2020</t>
  </si>
  <si>
    <t>Rendimento de Aplicação</t>
  </si>
  <si>
    <t>saldo final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</si>
  <si>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</si>
  <si>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</si>
  <si>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</si>
  <si>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</si>
  <si>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</si>
  <si>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</si>
  <si>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</si>
  <si>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</si>
  <si>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</si>
  <si>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</si>
  <si>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</si>
  <si>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</si>
  <si>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</si>
  <si>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</si>
  <si>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</si>
  <si>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Junho de 2020.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</si>
  <si>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</si>
  <si>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</si>
  <si>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</si>
  <si>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</si>
  <si>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</si>
  <si>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</si>
  <si>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</si>
  <si>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</si>
  <si>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</si>
  <si>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</si>
  <si>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</si>
  <si>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</si>
  <si>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</si>
  <si>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</si>
  <si>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Federal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</si>
  <si>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</si>
  <si>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</si>
  <si>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</si>
  <si>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</si>
  <si>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</si>
  <si>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</si>
  <si>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</si>
  <si>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</si>
  <si>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</si>
  <si>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</si>
  <si>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</si>
  <si>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</si>
  <si>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</si>
  <si>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</si>
  <si>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</si>
  <si>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</si>
  <si>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</si>
  <si>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</si>
  <si>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</si>
  <si>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</si>
  <si>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</si>
  <si>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</si>
  <si>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</si>
  <si>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</si>
  <si>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</si>
  <si>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</si>
  <si>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</si>
  <si>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</si>
  <si>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</si>
  <si>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exercício/2019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</si>
  <si>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</si>
  <si>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</si>
  <si>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</si>
  <si>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</si>
  <si>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</si>
  <si>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</si>
  <si>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</si>
  <si>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</si>
  <si>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</si>
  <si>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</si>
  <si>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</si>
  <si>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</si>
  <si>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</si>
  <si>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</si>
  <si>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</si>
  <si>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</si>
  <si>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</si>
  <si>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</si>
  <si>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</si>
  <si>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</si>
  <si>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</si>
  <si>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</si>
  <si>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</si>
  <si>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</si>
  <si>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</si>
  <si>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</si>
  <si>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Municipal</t>
  </si>
  <si>
    <t>EXERCÍCIO:  Maio/2020</t>
  </si>
  <si>
    <t>Telefonica Brasil sa</t>
  </si>
  <si>
    <t>Codael Com. de Artigos Eletronicos Ltda EPP</t>
  </si>
  <si>
    <t>Thatuito Comercial LTDA EPP</t>
  </si>
  <si>
    <t>Comercio de Gás Belimar Ltda - ME</t>
  </si>
  <si>
    <t>FGTS</t>
  </si>
  <si>
    <t>Organização Contábil Elite S/S ltda</t>
  </si>
  <si>
    <t>Infoqplan Soluções Empresariais Ltda - EPP</t>
  </si>
  <si>
    <t>TEM Mais Pneus - Comercio e Serviços Ltda</t>
  </si>
  <si>
    <t>Transurb Transportes  Urbanos de Jundiaí Ltda</t>
  </si>
  <si>
    <t xml:space="preserve">Toledo Munhoz de Jundiai Ltda </t>
  </si>
  <si>
    <t>Rapido Luxo Campinas Ltda</t>
  </si>
  <si>
    <t>Associação Comercial e Empresarial de Jundiai</t>
  </si>
  <si>
    <t>Auto Posto DM Jundiai  Ltda</t>
  </si>
  <si>
    <t>CPFL</t>
  </si>
  <si>
    <t>Connectuse Sistemas Ltda - EPP</t>
  </si>
  <si>
    <t>Claro S A</t>
  </si>
  <si>
    <t>Cia. Brasileira Soluções e Serviços</t>
  </si>
  <si>
    <t>Drogaria Lins LTDA</t>
  </si>
  <si>
    <t>Simone Maria Tertuliano ME</t>
  </si>
  <si>
    <t>Valmir Aparecido do Amaral</t>
  </si>
  <si>
    <t>Cirurgica e Oxi Bandeirantes LTDA</t>
  </si>
  <si>
    <t>Despesas Assistidos / Condução</t>
  </si>
  <si>
    <t>Maria Zuleide Pimentel Loiola</t>
  </si>
  <si>
    <t>ANEXO II</t>
  </si>
  <si>
    <t>RELAÇÃO DAS NOTAS FISCAIS</t>
  </si>
  <si>
    <t>RAZÃO SOCIAL</t>
  </si>
  <si>
    <t>NATUREZA OPERAÇÃO</t>
  </si>
  <si>
    <t>VALOR TOTAL</t>
  </si>
  <si>
    <t>VALOR MUNICIPAL</t>
  </si>
  <si>
    <t>VALOR RECURSO PRÓPRIO</t>
  </si>
  <si>
    <t>mês de maio de 2020</t>
  </si>
  <si>
    <t>DATA DOCTO</t>
  </si>
  <si>
    <t>DOC. Nº</t>
  </si>
  <si>
    <t>Pitangueiras Prod. Medicos e Ortopedicos Ltda</t>
  </si>
  <si>
    <t>Metropolitan Life Seguros e Prev. Privada S.A.</t>
  </si>
  <si>
    <t>Fornecedora Tulipas Mat. Construção Ltda EPP</t>
  </si>
  <si>
    <t>Desp com Assistidos - Saude</t>
  </si>
  <si>
    <t>Despesa com Assistidos Limp/Hig/Descart</t>
  </si>
  <si>
    <t>Despesa com Assistidos - Alimentação</t>
  </si>
  <si>
    <t xml:space="preserve">Despesa Manutenção  </t>
  </si>
  <si>
    <t xml:space="preserve">Serviços de Terceiros </t>
  </si>
  <si>
    <t>Utilidade Públicas</t>
  </si>
  <si>
    <t>Despesa com Pessoal</t>
  </si>
  <si>
    <t>Despesas Assistidos / Material Escolar</t>
  </si>
  <si>
    <t>Número de documentos relacionados:</t>
  </si>
  <si>
    <t xml:space="preserve">Total de despesas: </t>
  </si>
  <si>
    <t xml:space="preserve">Total de despesas comprovadas Municipal: </t>
  </si>
  <si>
    <t xml:space="preserve">Total de despesas Recursos Próprios: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</si>
  <si>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</si>
  <si>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</si>
  <si>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</si>
  <si>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Junho de 2020</t>
  </si>
  <si>
    <r>
      <t xml:space="preserve">Cia. Brasileira Soluções e Serviços ref mês 05-2020 nf </t>
    </r>
    <r>
      <rPr>
        <sz val="11"/>
        <rFont val="Calibri"/>
        <family val="2"/>
        <scheme val="minor"/>
      </rPr>
      <t>295332</t>
    </r>
  </si>
  <si>
    <t>CPFL ref mês 05-2020 nf 50076572</t>
  </si>
  <si>
    <t>America Net Ltda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</si>
</sst>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8" fillId="0" borderId="0"/>
    <xf numFmtId="0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0" borderId="0"/>
  </cellStyleXfs>
  <cellXfs count="155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Continuous" wrapText="1"/>
    </xf>
    <xf numFmtId="0" fontId="2" fillId="0" borderId="1" xfId="0" applyFont="1" applyFill="1" applyBorder="1" applyAlignment="1">
      <alignment horizontal="centerContinuous" vertical="top" wrapText="1"/>
    </xf>
    <xf numFmtId="0" fontId="2" fillId="0" borderId="1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4" fontId="5" fillId="0" borderId="0" xfId="0" applyNumberFormat="1" applyFont="1" applyFill="1" applyBorder="1" applyAlignment="1"/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6" fillId="0" borderId="3" xfId="0" applyFont="1" applyFill="1" applyBorder="1"/>
    <xf numFmtId="164" fontId="7" fillId="0" borderId="4" xfId="0" applyNumberFormat="1" applyFont="1" applyFill="1" applyBorder="1" applyAlignment="1">
      <alignment horizontal="right" wrapText="1"/>
    </xf>
    <xf numFmtId="0" fontId="5" fillId="0" borderId="5" xfId="0" applyFont="1" applyFill="1" applyBorder="1"/>
    <xf numFmtId="4" fontId="5" fillId="0" borderId="5" xfId="0" applyNumberFormat="1" applyFont="1" applyFill="1" applyBorder="1"/>
    <xf numFmtId="0" fontId="0" fillId="0" borderId="1" xfId="0" applyBorder="1" applyAlignment="1"/>
    <xf numFmtId="4" fontId="0" fillId="0" borderId="1" xfId="0" applyNumberFormat="1" applyBorder="1" applyAlignment="1"/>
    <xf numFmtId="0" fontId="1" fillId="0" borderId="6" xfId="0" applyFont="1" applyFill="1" applyBorder="1"/>
    <xf numFmtId="4" fontId="0" fillId="0" borderId="6" xfId="0" applyNumberFormat="1" applyFont="1" applyBorder="1"/>
    <xf numFmtId="165" fontId="3" fillId="0" borderId="0" xfId="0" applyNumberFormat="1" applyFont="1" applyFill="1" applyAlignment="1">
      <alignment vertical="center"/>
    </xf>
    <xf numFmtId="0" fontId="3" fillId="0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0" xfId="0" applyFont="1" applyFill="1" applyAlignment="1">
      <alignment vertical="center"/>
    </xf>
    <xf numFmtId="0" fontId="12" fillId="0" borderId="0" xfId="0" applyFont="1"/>
    <xf numFmtId="0" fontId="14" fillId="0" borderId="0" xfId="0" applyFont="1"/>
    <xf numFmtId="0" fontId="14" fillId="0" borderId="0" xfId="0" applyFont="1" applyAlignment="1"/>
    <xf numFmtId="166" fontId="14" fillId="0" borderId="0" xfId="0" applyNumberFormat="1" applyFont="1" applyAlignment="1"/>
    <xf numFmtId="0" fontId="13" fillId="0" borderId="0" xfId="0" applyFont="1" applyBorder="1" applyAlignment="1">
      <alignment wrapText="1"/>
    </xf>
    <xf numFmtId="0" fontId="8" fillId="0" borderId="0" xfId="0" applyFont="1" applyBorder="1"/>
    <xf numFmtId="0" fontId="19" fillId="0" borderId="10" xfId="0" applyFont="1" applyBorder="1" applyAlignment="1">
      <alignment horizontal="center" wrapText="1"/>
    </xf>
    <xf numFmtId="4" fontId="14" fillId="0" borderId="10" xfId="0" applyNumberFormat="1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1" fontId="3" fillId="0" borderId="0" xfId="1" applyNumberFormat="1" applyFont="1" applyFill="1" applyBorder="1" applyAlignment="1">
      <alignment horizontal="left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4" fontId="26" fillId="0" borderId="1" xfId="4" applyNumberFormat="1" applyFont="1" applyFill="1" applyBorder="1" applyAlignment="1">
      <alignment horizontal="center" vertical="center" wrapText="1"/>
    </xf>
    <xf numFmtId="4" fontId="26" fillId="0" borderId="1" xfId="4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right"/>
    </xf>
    <xf numFmtId="169" fontId="2" fillId="0" borderId="1" xfId="4" applyNumberFormat="1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5" fontId="26" fillId="0" borderId="0" xfId="4" applyNumberFormat="1" applyFont="1" applyFill="1" applyBorder="1"/>
    <xf numFmtId="0" fontId="0" fillId="0" borderId="0" xfId="0" applyAlignment="1">
      <alignment horizontal="right"/>
    </xf>
    <xf numFmtId="0" fontId="26" fillId="0" borderId="0" xfId="2" applyNumberFormat="1" applyFont="1" applyFill="1" applyBorder="1"/>
    <xf numFmtId="165" fontId="26" fillId="0" borderId="0" xfId="4" applyNumberFormat="1" applyFont="1" applyFill="1"/>
    <xf numFmtId="4" fontId="27" fillId="0" borderId="0" xfId="0" applyNumberFormat="1" applyFont="1"/>
    <xf numFmtId="165" fontId="28" fillId="0" borderId="0" xfId="4" applyNumberFormat="1" applyFont="1" applyFill="1"/>
    <xf numFmtId="1" fontId="28" fillId="0" borderId="0" xfId="4" applyNumberFormat="1" applyFont="1" applyFill="1" applyAlignment="1">
      <alignment horizontal="right"/>
    </xf>
    <xf numFmtId="0" fontId="28" fillId="0" borderId="0" xfId="4" applyFont="1" applyFill="1" applyAlignment="1"/>
    <xf numFmtId="0" fontId="28" fillId="0" borderId="0" xfId="4" applyFont="1" applyFill="1"/>
    <xf numFmtId="165" fontId="3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14" fontId="2" fillId="0" borderId="0" xfId="0" applyNumberFormat="1" applyFont="1" applyFill="1" applyBorder="1" applyAlignment="1">
      <alignment horizontal="justify" vertical="top" wrapText="1"/>
    </xf>
    <xf numFmtId="0" fontId="29" fillId="0" borderId="0" xfId="0" applyFont="1" applyFill="1"/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15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15" fillId="0" borderId="7" xfId="0" applyFont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3" applyAlignment="1" applyProtection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7" xfId="0" applyFont="1" applyBorder="1" applyAlignment="1">
      <alignment wrapText="1"/>
    </xf>
    <xf numFmtId="0" fontId="8" fillId="0" borderId="0" xfId="0" applyFont="1"/>
    <xf numFmtId="0" fontId="18" fillId="0" borderId="7" xfId="0" applyFont="1" applyBorder="1" applyAlignment="1"/>
    <xf numFmtId="0" fontId="19" fillId="0" borderId="7" xfId="0" applyFont="1" applyBorder="1" applyAlignment="1">
      <alignment horizontal="center" wrapText="1"/>
    </xf>
    <xf numFmtId="0" fontId="19" fillId="0" borderId="7" xfId="0" applyFont="1" applyFill="1" applyBorder="1" applyAlignment="1"/>
    <xf numFmtId="0" fontId="20" fillId="0" borderId="8" xfId="0" applyFont="1" applyFill="1" applyBorder="1"/>
    <xf numFmtId="0" fontId="20" fillId="0" borderId="9" xfId="0" applyFont="1" applyFill="1" applyBorder="1"/>
    <xf numFmtId="14" fontId="8" fillId="0" borderId="7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14" fontId="8" fillId="0" borderId="7" xfId="0" quotePrefix="1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167" fontId="8" fillId="0" borderId="7" xfId="0" applyNumberFormat="1" applyFont="1" applyBorder="1" applyAlignment="1">
      <alignment horizontal="center"/>
    </xf>
    <xf numFmtId="167" fontId="8" fillId="0" borderId="9" xfId="0" applyNumberFormat="1" applyFont="1" applyBorder="1" applyAlignment="1">
      <alignment horizontal="center"/>
    </xf>
    <xf numFmtId="4" fontId="8" fillId="0" borderId="7" xfId="0" applyNumberFormat="1" applyFont="1" applyBorder="1"/>
    <xf numFmtId="4" fontId="8" fillId="0" borderId="9" xfId="0" applyNumberFormat="1" applyFont="1" applyBorder="1"/>
    <xf numFmtId="14" fontId="8" fillId="0" borderId="9" xfId="0" applyNumberFormat="1" applyFont="1" applyBorder="1" applyAlignment="1">
      <alignment horizontal="center"/>
    </xf>
    <xf numFmtId="0" fontId="19" fillId="0" borderId="7" xfId="0" applyFont="1" applyBorder="1" applyAlignment="1">
      <alignment horizontal="right"/>
    </xf>
    <xf numFmtId="0" fontId="20" fillId="0" borderId="7" xfId="0" applyFont="1" applyBorder="1"/>
    <xf numFmtId="4" fontId="21" fillId="0" borderId="7" xfId="0" applyNumberFormat="1" applyFont="1" applyBorder="1" applyAlignment="1"/>
    <xf numFmtId="4" fontId="20" fillId="0" borderId="7" xfId="0" applyNumberFormat="1" applyFont="1" applyBorder="1"/>
    <xf numFmtId="0" fontId="8" fillId="0" borderId="7" xfId="0" applyFont="1" applyBorder="1"/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13" fillId="0" borderId="0" xfId="0" applyFont="1" applyAlignment="1"/>
    <xf numFmtId="0" fontId="13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9" fillId="0" borderId="7" xfId="0" applyFont="1" applyBorder="1" applyAlignment="1"/>
    <xf numFmtId="0" fontId="19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4" fontId="8" fillId="0" borderId="1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1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3" fillId="0" borderId="14" xfId="0" applyFont="1" applyBorder="1" applyAlignment="1">
      <alignment wrapText="1"/>
    </xf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13" fillId="0" borderId="7" xfId="0" applyFont="1" applyBorder="1" applyAlignment="1"/>
    <xf numFmtId="4" fontId="14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168" fontId="14" fillId="0" borderId="7" xfId="0" applyNumberFormat="1" applyFont="1" applyBorder="1" applyAlignment="1">
      <alignment horizontal="center"/>
    </xf>
    <xf numFmtId="0" fontId="24" fillId="0" borderId="0" xfId="4" applyFont="1" applyFill="1" applyAlignment="1">
      <alignment horizontal="center" vertical="center"/>
    </xf>
    <xf numFmtId="17" fontId="25" fillId="0" borderId="0" xfId="4" applyNumberFormat="1" applyFont="1" applyFill="1" applyAlignment="1">
      <alignment horizontal="center"/>
    </xf>
    <xf numFmtId="0" fontId="24" fillId="0" borderId="0" xfId="4" applyFont="1" applyFill="1" applyAlignment="1">
      <alignment horizontal="center"/>
    </xf>
  </cellXfs>
  <cellStyles count="5">
    <cellStyle name="Hiperlink" xfId="3" builtinId="8"/>
    <cellStyle name="Moeda_Plan1 2" xfId="2"/>
    <cellStyle name="Normal" xfId="0" builtinId="0"/>
    <cellStyle name="Normal 2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114300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295400" y="185832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102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295400" y="193452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100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295400" y="187737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103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295400" y="195357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100" workbookViewId="0">
      <selection activeCell="D118" sqref="D118"/>
    </sheetView>
  </sheetViews>
  <sheetFormatPr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88" t="s">
        <v>124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9" t="s">
        <v>125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5">
      <c r="A3" s="89" t="s">
        <v>126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x14ac:dyDescent="0.25">
      <c r="A4" s="89" t="s">
        <v>127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25">
      <c r="A5" s="90" t="s">
        <v>128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5">
      <c r="A7" s="82" t="s">
        <v>129</v>
      </c>
      <c r="B7" s="83"/>
      <c r="C7" s="83"/>
      <c r="D7" s="83"/>
      <c r="E7" s="83"/>
      <c r="F7" s="83"/>
      <c r="G7" s="83"/>
      <c r="H7" s="83"/>
      <c r="I7" s="83"/>
      <c r="J7" s="83"/>
    </row>
    <row r="8" spans="1:10" x14ac:dyDescent="0.25">
      <c r="A8" s="82" t="s">
        <v>130</v>
      </c>
      <c r="B8" s="83"/>
      <c r="C8" s="83"/>
      <c r="D8" s="83"/>
      <c r="E8" s="83"/>
      <c r="F8" s="83"/>
      <c r="G8" s="83"/>
      <c r="H8" s="83"/>
      <c r="I8" s="83"/>
      <c r="J8" s="83"/>
    </row>
    <row r="9" spans="1:10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84" t="s">
        <v>131</v>
      </c>
      <c r="B10" s="85"/>
      <c r="C10" s="85"/>
      <c r="D10" s="85"/>
      <c r="E10" s="85"/>
      <c r="F10" s="85"/>
      <c r="G10" s="85"/>
      <c r="H10" s="85"/>
      <c r="I10" s="85"/>
      <c r="J10" s="86"/>
    </row>
    <row r="11" spans="1:10" x14ac:dyDescent="0.25">
      <c r="A11" s="87" t="s">
        <v>132</v>
      </c>
      <c r="B11" s="85"/>
      <c r="C11" s="85"/>
      <c r="D11" s="85"/>
      <c r="E11" s="85"/>
      <c r="F11" s="85"/>
      <c r="G11" s="85"/>
      <c r="H11" s="85"/>
      <c r="I11" s="85"/>
      <c r="J11" s="86"/>
    </row>
    <row r="12" spans="1:10" x14ac:dyDescent="0.25">
      <c r="A12" s="87" t="s">
        <v>133</v>
      </c>
      <c r="B12" s="85"/>
      <c r="C12" s="85"/>
      <c r="D12" s="85"/>
      <c r="E12" s="85"/>
      <c r="F12" s="85"/>
      <c r="G12" s="85"/>
      <c r="H12" s="85"/>
      <c r="I12" s="85"/>
      <c r="J12" s="86"/>
    </row>
    <row r="13" spans="1:10" x14ac:dyDescent="0.25">
      <c r="A13" s="87" t="s">
        <v>134</v>
      </c>
      <c r="B13" s="85"/>
      <c r="C13" s="85"/>
      <c r="D13" s="85"/>
      <c r="E13" s="85"/>
      <c r="F13" s="85"/>
      <c r="G13" s="85"/>
      <c r="H13" s="85"/>
      <c r="I13" s="85"/>
      <c r="J13" s="86"/>
    </row>
    <row r="14" spans="1:10" x14ac:dyDescent="0.25">
      <c r="A14" s="84" t="s">
        <v>135</v>
      </c>
      <c r="B14" s="85"/>
      <c r="C14" s="85"/>
      <c r="D14" s="85"/>
      <c r="E14" s="85"/>
      <c r="F14" s="85"/>
      <c r="G14" s="85"/>
      <c r="H14" s="85"/>
      <c r="I14" s="85"/>
      <c r="J14" s="86"/>
    </row>
    <row r="15" spans="1:10" x14ac:dyDescent="0.25">
      <c r="A15" s="87" t="s">
        <v>136</v>
      </c>
      <c r="B15" s="85"/>
      <c r="C15" s="85"/>
      <c r="D15" s="85"/>
      <c r="E15" s="85"/>
      <c r="F15" s="85"/>
      <c r="G15" s="85"/>
      <c r="H15" s="85"/>
      <c r="I15" s="85"/>
      <c r="J15" s="86"/>
    </row>
    <row r="16" spans="1:10" x14ac:dyDescent="0.25">
      <c r="A16" s="91" t="s">
        <v>196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x14ac:dyDescent="0.25">
      <c r="A17" s="93" t="s">
        <v>137</v>
      </c>
      <c r="B17" s="85"/>
      <c r="C17" s="85"/>
      <c r="D17" s="85"/>
      <c r="E17" s="85"/>
      <c r="F17" s="85"/>
      <c r="G17" s="85"/>
      <c r="H17" s="85"/>
      <c r="I17" s="85"/>
      <c r="J17" s="86"/>
    </row>
    <row r="18" spans="1:10" x14ac:dyDescent="0.25">
      <c r="A18" s="94"/>
      <c r="B18" s="83"/>
      <c r="C18" s="83"/>
      <c r="D18" s="83"/>
      <c r="E18" s="83"/>
      <c r="F18" s="83"/>
      <c r="G18" s="83"/>
      <c r="H18" s="83"/>
      <c r="I18" s="83"/>
      <c r="J18" s="83"/>
    </row>
    <row r="19" spans="1:10" x14ac:dyDescent="0.25">
      <c r="A19" s="95" t="s">
        <v>195</v>
      </c>
      <c r="B19" s="85"/>
      <c r="C19" s="85"/>
      <c r="D19" s="85"/>
      <c r="E19" s="85"/>
      <c r="F19" s="85"/>
      <c r="G19" s="85"/>
      <c r="H19" s="85"/>
      <c r="I19" s="85"/>
      <c r="J19" s="86"/>
    </row>
    <row r="20" spans="1:10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25">
      <c r="A21" s="96" t="s">
        <v>139</v>
      </c>
      <c r="B21" s="85"/>
      <c r="C21" s="85"/>
      <c r="D21" s="86"/>
      <c r="E21" s="96" t="s">
        <v>140</v>
      </c>
      <c r="F21" s="86"/>
      <c r="G21" s="96" t="s">
        <v>141</v>
      </c>
      <c r="H21" s="86"/>
      <c r="I21" s="96" t="s">
        <v>142</v>
      </c>
      <c r="J21" s="86"/>
    </row>
    <row r="22" spans="1:10" x14ac:dyDescent="0.25">
      <c r="A22" s="97" t="s">
        <v>143</v>
      </c>
      <c r="B22" s="98"/>
      <c r="C22" s="98"/>
      <c r="D22" s="99"/>
      <c r="E22" s="100">
        <v>43131</v>
      </c>
      <c r="F22" s="101"/>
      <c r="G22" s="102" t="s">
        <v>144</v>
      </c>
      <c r="H22" s="101"/>
      <c r="I22" s="103">
        <v>1543440</v>
      </c>
      <c r="J22" s="101"/>
    </row>
    <row r="23" spans="1:10" x14ac:dyDescent="0.25">
      <c r="A23" s="97" t="s">
        <v>145</v>
      </c>
      <c r="B23" s="98"/>
      <c r="C23" s="98"/>
      <c r="D23" s="99"/>
      <c r="E23" s="100">
        <v>43272</v>
      </c>
      <c r="F23" s="104"/>
      <c r="G23" s="102" t="s">
        <v>146</v>
      </c>
      <c r="H23" s="101"/>
      <c r="I23" s="103">
        <v>46306.06</v>
      </c>
      <c r="J23" s="105"/>
    </row>
    <row r="24" spans="1:10" x14ac:dyDescent="0.25">
      <c r="A24" s="97" t="s">
        <v>147</v>
      </c>
      <c r="B24" s="98"/>
      <c r="C24" s="98"/>
      <c r="D24" s="99"/>
      <c r="E24" s="100">
        <v>43462</v>
      </c>
      <c r="F24" s="101"/>
      <c r="G24" s="102" t="s">
        <v>148</v>
      </c>
      <c r="H24" s="101"/>
      <c r="I24" s="103">
        <v>1662821.82</v>
      </c>
      <c r="J24" s="101"/>
    </row>
    <row r="25" spans="1:10" x14ac:dyDescent="0.25">
      <c r="A25" s="97" t="s">
        <v>149</v>
      </c>
      <c r="B25" s="98"/>
      <c r="C25" s="98"/>
      <c r="D25" s="99"/>
      <c r="E25" s="100">
        <v>43588</v>
      </c>
      <c r="F25" s="101"/>
      <c r="G25" s="102" t="s">
        <v>148</v>
      </c>
      <c r="H25" s="101"/>
      <c r="I25" s="103">
        <v>1781796.38</v>
      </c>
      <c r="J25" s="101"/>
    </row>
    <row r="26" spans="1:10" x14ac:dyDescent="0.25">
      <c r="A26" s="97" t="s">
        <v>150</v>
      </c>
      <c r="B26" s="98"/>
      <c r="C26" s="98"/>
      <c r="D26" s="99"/>
      <c r="E26" s="100">
        <v>43825</v>
      </c>
      <c r="F26" s="101"/>
      <c r="G26" s="102" t="s">
        <v>151</v>
      </c>
      <c r="H26" s="101"/>
      <c r="I26" s="103">
        <v>3444361.84</v>
      </c>
      <c r="J26" s="101"/>
    </row>
    <row r="27" spans="1:10" x14ac:dyDescent="0.25">
      <c r="A27" s="52"/>
      <c r="B27" s="52"/>
      <c r="C27" s="52"/>
      <c r="D27" s="52"/>
      <c r="E27" s="52"/>
      <c r="F27" s="52"/>
      <c r="G27" s="52"/>
      <c r="H27" s="52"/>
      <c r="I27" s="53"/>
      <c r="J27" s="53"/>
    </row>
    <row r="28" spans="1:10" x14ac:dyDescent="0.25">
      <c r="A28" s="106" t="s">
        <v>152</v>
      </c>
      <c r="B28" s="85"/>
      <c r="C28" s="85"/>
      <c r="D28" s="85"/>
      <c r="E28" s="85"/>
      <c r="F28" s="85"/>
      <c r="G28" s="85"/>
      <c r="H28" s="85"/>
      <c r="I28" s="85"/>
      <c r="J28" s="86"/>
    </row>
    <row r="29" spans="1:10" x14ac:dyDescent="0.25">
      <c r="A29" s="107" t="s">
        <v>153</v>
      </c>
      <c r="B29" s="86"/>
      <c r="C29" s="107" t="s">
        <v>154</v>
      </c>
      <c r="D29" s="86"/>
      <c r="E29" s="107" t="s">
        <v>155</v>
      </c>
      <c r="F29" s="86"/>
      <c r="G29" s="107" t="s">
        <v>156</v>
      </c>
      <c r="H29" s="108"/>
      <c r="I29" s="107" t="s">
        <v>157</v>
      </c>
      <c r="J29" s="86"/>
    </row>
    <row r="30" spans="1:10" x14ac:dyDescent="0.25">
      <c r="A30" s="109">
        <v>43931</v>
      </c>
      <c r="B30" s="110"/>
      <c r="C30" s="111">
        <v>150000</v>
      </c>
      <c r="D30" s="112"/>
      <c r="E30" s="113">
        <v>43955</v>
      </c>
      <c r="F30" s="110"/>
      <c r="G30" s="114">
        <v>286492</v>
      </c>
      <c r="H30" s="115"/>
      <c r="I30" s="116">
        <v>100000</v>
      </c>
      <c r="J30" s="117"/>
    </row>
    <row r="31" spans="1:10" x14ac:dyDescent="0.25">
      <c r="A31" s="113"/>
      <c r="B31" s="118"/>
      <c r="C31" s="111"/>
      <c r="D31" s="112"/>
      <c r="E31" s="113"/>
      <c r="F31" s="118"/>
      <c r="G31" s="114"/>
      <c r="H31" s="115"/>
      <c r="I31" s="116"/>
      <c r="J31" s="117"/>
    </row>
    <row r="32" spans="1:10" x14ac:dyDescent="0.25">
      <c r="A32" s="123"/>
      <c r="B32" s="86"/>
      <c r="C32" s="123"/>
      <c r="D32" s="86"/>
      <c r="E32" s="123"/>
      <c r="F32" s="86"/>
      <c r="G32" s="123"/>
      <c r="H32" s="86"/>
      <c r="I32" s="116"/>
      <c r="J32" s="117"/>
    </row>
    <row r="33" spans="1:10" x14ac:dyDescent="0.25">
      <c r="A33" s="119" t="s">
        <v>158</v>
      </c>
      <c r="B33" s="85"/>
      <c r="C33" s="85"/>
      <c r="D33" s="85"/>
      <c r="E33" s="85"/>
      <c r="F33" s="86"/>
      <c r="G33" s="120"/>
      <c r="H33" s="86"/>
      <c r="I33" s="122">
        <v>3471.38</v>
      </c>
      <c r="J33" s="117"/>
    </row>
    <row r="34" spans="1:10" x14ac:dyDescent="0.25">
      <c r="A34" s="119" t="s">
        <v>159</v>
      </c>
      <c r="B34" s="85"/>
      <c r="C34" s="85"/>
      <c r="D34" s="85"/>
      <c r="E34" s="85"/>
      <c r="F34" s="86"/>
      <c r="G34" s="120"/>
      <c r="H34" s="86"/>
      <c r="I34" s="121">
        <f>SUM(I30:J32)</f>
        <v>100000</v>
      </c>
      <c r="J34" s="117"/>
    </row>
    <row r="35" spans="1:10" x14ac:dyDescent="0.25">
      <c r="A35" s="119" t="s">
        <v>160</v>
      </c>
      <c r="B35" s="85"/>
      <c r="C35" s="85"/>
      <c r="D35" s="85"/>
      <c r="E35" s="85"/>
      <c r="F35" s="86"/>
      <c r="G35" s="120"/>
      <c r="H35" s="86"/>
      <c r="I35" s="122">
        <v>219.75</v>
      </c>
      <c r="J35" s="117"/>
    </row>
    <row r="36" spans="1:10" x14ac:dyDescent="0.25">
      <c r="A36" s="119" t="s">
        <v>161</v>
      </c>
      <c r="B36" s="124"/>
      <c r="C36" s="124"/>
      <c r="D36" s="124"/>
      <c r="E36" s="124"/>
      <c r="F36" s="125"/>
      <c r="G36" s="120"/>
      <c r="H36" s="86"/>
      <c r="I36" s="121">
        <v>0</v>
      </c>
      <c r="J36" s="117"/>
    </row>
    <row r="37" spans="1:10" x14ac:dyDescent="0.25">
      <c r="A37" s="119" t="s">
        <v>162</v>
      </c>
      <c r="B37" s="85"/>
      <c r="C37" s="85"/>
      <c r="D37" s="85"/>
      <c r="E37" s="85"/>
      <c r="F37" s="86"/>
      <c r="G37" s="120"/>
      <c r="H37" s="86"/>
      <c r="I37" s="122">
        <f>SUM(I33:J36)</f>
        <v>103691.13</v>
      </c>
      <c r="J37" s="117"/>
    </row>
    <row r="38" spans="1:10" x14ac:dyDescent="0.25">
      <c r="A38" s="119" t="s">
        <v>163</v>
      </c>
      <c r="B38" s="85"/>
      <c r="C38" s="85"/>
      <c r="D38" s="85"/>
      <c r="E38" s="85"/>
      <c r="F38" s="86"/>
      <c r="G38" s="120"/>
      <c r="H38" s="86"/>
      <c r="I38" s="122">
        <v>0</v>
      </c>
      <c r="J38" s="117"/>
    </row>
    <row r="39" spans="1:10" x14ac:dyDescent="0.25">
      <c r="A39" s="119" t="s">
        <v>164</v>
      </c>
      <c r="B39" s="85"/>
      <c r="C39" s="85"/>
      <c r="D39" s="85"/>
      <c r="E39" s="85"/>
      <c r="F39" s="86"/>
      <c r="G39" s="120"/>
      <c r="H39" s="86"/>
      <c r="I39" s="121">
        <f>I37+I38</f>
        <v>103691.13</v>
      </c>
      <c r="J39" s="117"/>
    </row>
    <row r="40" spans="1:10" x14ac:dyDescent="0.25">
      <c r="A40" s="126" t="s">
        <v>165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0" x14ac:dyDescent="0.25">
      <c r="A41" s="126" t="s">
        <v>166</v>
      </c>
      <c r="B41" s="83"/>
      <c r="C41" s="83"/>
      <c r="D41" s="83"/>
      <c r="E41" s="83"/>
      <c r="F41" s="83"/>
      <c r="G41" s="83"/>
      <c r="H41" s="83"/>
      <c r="I41" s="83"/>
      <c r="J41" s="83"/>
    </row>
    <row r="42" spans="1:10" x14ac:dyDescent="0.25">
      <c r="A42" s="126" t="s">
        <v>167</v>
      </c>
      <c r="B42" s="83"/>
      <c r="C42" s="83"/>
      <c r="D42" s="83"/>
      <c r="E42" s="83"/>
      <c r="F42" s="83"/>
      <c r="G42" s="83"/>
      <c r="H42" s="83"/>
      <c r="I42" s="83"/>
      <c r="J42" s="83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21.75" customHeight="1" x14ac:dyDescent="0.25">
      <c r="A44" s="127" t="s">
        <v>168</v>
      </c>
      <c r="B44" s="128"/>
      <c r="C44" s="128"/>
      <c r="D44" s="128"/>
      <c r="E44" s="128"/>
      <c r="F44" s="128"/>
      <c r="G44" s="128"/>
      <c r="H44" s="128"/>
      <c r="I44" s="128"/>
      <c r="J44" s="129"/>
    </row>
    <row r="45" spans="1:10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25">
      <c r="A46" s="54"/>
      <c r="B46" s="55"/>
      <c r="C46" s="55"/>
      <c r="D46" s="55"/>
      <c r="E46" s="55"/>
      <c r="F46" s="55"/>
      <c r="G46" s="55"/>
      <c r="H46" s="55"/>
      <c r="I46" s="55"/>
      <c r="J46" s="55"/>
    </row>
    <row r="47" spans="1:10" x14ac:dyDescent="0.25">
      <c r="A47" s="54"/>
      <c r="B47" s="55"/>
      <c r="C47" s="55"/>
      <c r="D47" s="55"/>
      <c r="E47" s="55"/>
      <c r="F47" s="55"/>
      <c r="G47" s="55"/>
      <c r="H47" s="55"/>
      <c r="I47" s="55"/>
      <c r="J47" s="55"/>
    </row>
    <row r="48" spans="1:10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</row>
    <row r="49" spans="1:10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</row>
    <row r="50" spans="1:10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</row>
    <row r="51" spans="1:10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</row>
    <row r="52" spans="1:10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</row>
    <row r="53" spans="1:10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</row>
    <row r="54" spans="1:10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</row>
    <row r="68" spans="1:10" ht="15.75" x14ac:dyDescent="0.25">
      <c r="A68" s="88" t="s">
        <v>124</v>
      </c>
      <c r="B68" s="88"/>
      <c r="C68" s="88"/>
      <c r="D68" s="88"/>
      <c r="E68" s="88"/>
      <c r="F68" s="88"/>
      <c r="G68" s="88"/>
      <c r="H68" s="88"/>
      <c r="I68" s="88"/>
      <c r="J68" s="88"/>
    </row>
    <row r="69" spans="1:10" x14ac:dyDescent="0.25">
      <c r="A69" s="89" t="s">
        <v>125</v>
      </c>
      <c r="B69" s="89"/>
      <c r="C69" s="89"/>
      <c r="D69" s="89"/>
      <c r="E69" s="89"/>
      <c r="F69" s="89"/>
      <c r="G69" s="89"/>
      <c r="H69" s="89"/>
      <c r="I69" s="89"/>
      <c r="J69" s="89"/>
    </row>
    <row r="70" spans="1:10" x14ac:dyDescent="0.25">
      <c r="A70" s="89" t="s">
        <v>126</v>
      </c>
      <c r="B70" s="89"/>
      <c r="C70" s="89"/>
      <c r="D70" s="89"/>
      <c r="E70" s="89"/>
      <c r="F70" s="89"/>
      <c r="G70" s="89"/>
      <c r="H70" s="89"/>
      <c r="I70" s="89"/>
      <c r="J70" s="89"/>
    </row>
    <row r="71" spans="1:10" x14ac:dyDescent="0.25">
      <c r="A71" s="89" t="s">
        <v>127</v>
      </c>
      <c r="B71" s="89"/>
      <c r="C71" s="89"/>
      <c r="D71" s="89"/>
      <c r="E71" s="89"/>
      <c r="F71" s="89"/>
      <c r="G71" s="89"/>
      <c r="H71" s="89"/>
      <c r="I71" s="89"/>
      <c r="J71" s="89"/>
    </row>
    <row r="72" spans="1:10" x14ac:dyDescent="0.25">
      <c r="A72" s="90" t="s">
        <v>128</v>
      </c>
      <c r="B72" s="90"/>
      <c r="C72" s="90"/>
      <c r="D72" s="90"/>
      <c r="E72" s="90"/>
      <c r="F72" s="90"/>
      <c r="G72" s="90"/>
      <c r="H72" s="90"/>
      <c r="I72" s="90"/>
      <c r="J72" s="90"/>
    </row>
    <row r="73" spans="1:10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82" t="s">
        <v>129</v>
      </c>
      <c r="B74" s="83"/>
      <c r="C74" s="83"/>
      <c r="D74" s="83"/>
      <c r="E74" s="83"/>
      <c r="F74" s="83"/>
      <c r="G74" s="83"/>
      <c r="H74" s="83"/>
      <c r="I74" s="83"/>
      <c r="J74" s="83"/>
    </row>
    <row r="75" spans="1:10" x14ac:dyDescent="0.25">
      <c r="A75" s="82" t="s">
        <v>130</v>
      </c>
      <c r="B75" s="83"/>
      <c r="C75" s="83"/>
      <c r="D75" s="83"/>
      <c r="E75" s="83"/>
      <c r="F75" s="83"/>
      <c r="G75" s="83"/>
      <c r="H75" s="83"/>
      <c r="I75" s="83"/>
      <c r="J75" s="83"/>
    </row>
    <row r="76" spans="1:10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</row>
    <row r="77" spans="1:10" x14ac:dyDescent="0.25">
      <c r="A77" s="106" t="s">
        <v>169</v>
      </c>
      <c r="B77" s="85"/>
      <c r="C77" s="85"/>
      <c r="D77" s="85"/>
      <c r="E77" s="85"/>
      <c r="F77" s="85"/>
      <c r="G77" s="85"/>
      <c r="H77" s="85"/>
      <c r="I77" s="85"/>
      <c r="J77" s="86"/>
    </row>
    <row r="78" spans="1:10" x14ac:dyDescent="0.25">
      <c r="A78" s="130" t="str">
        <f>A19</f>
        <v>ORIGEM DOS RECURSOS (1): Municipal</v>
      </c>
      <c r="B78" s="85"/>
      <c r="C78" s="85"/>
      <c r="D78" s="85"/>
      <c r="E78" s="85"/>
      <c r="F78" s="85"/>
      <c r="G78" s="85"/>
      <c r="H78" s="85"/>
      <c r="I78" s="85"/>
      <c r="J78" s="86"/>
    </row>
    <row r="79" spans="1:10" ht="72.75" x14ac:dyDescent="0.25">
      <c r="A79" s="96" t="s">
        <v>170</v>
      </c>
      <c r="B79" s="86"/>
      <c r="C79" s="131" t="s">
        <v>171</v>
      </c>
      <c r="D79" s="129"/>
      <c r="E79" s="96" t="s">
        <v>172</v>
      </c>
      <c r="F79" s="86"/>
      <c r="G79" s="96" t="s">
        <v>173</v>
      </c>
      <c r="H79" s="86"/>
      <c r="I79" s="56" t="s">
        <v>174</v>
      </c>
      <c r="J79" s="56" t="s">
        <v>175</v>
      </c>
    </row>
    <row r="80" spans="1:10" x14ac:dyDescent="0.25">
      <c r="A80" s="132" t="s">
        <v>176</v>
      </c>
      <c r="B80" s="132"/>
      <c r="C80" s="133">
        <v>5074.75</v>
      </c>
      <c r="D80" s="112"/>
      <c r="E80" s="111">
        <v>2189</v>
      </c>
      <c r="F80" s="112"/>
      <c r="G80" s="111">
        <f t="shared" ref="G80:G85" si="0">C80-J80</f>
        <v>4279.2700000000004</v>
      </c>
      <c r="H80" s="112"/>
      <c r="I80" s="57">
        <f t="shared" ref="I80:I85" si="1">+E80+G80</f>
        <v>6468.27</v>
      </c>
      <c r="J80" s="57">
        <v>795.48</v>
      </c>
    </row>
    <row r="81" spans="1:10" x14ac:dyDescent="0.25">
      <c r="A81" s="134" t="s">
        <v>177</v>
      </c>
      <c r="B81" s="134"/>
      <c r="C81" s="133">
        <v>4347.97</v>
      </c>
      <c r="D81" s="112"/>
      <c r="E81" s="111">
        <v>1311.54</v>
      </c>
      <c r="F81" s="112"/>
      <c r="G81" s="111">
        <f t="shared" si="0"/>
        <v>3428.9700000000003</v>
      </c>
      <c r="H81" s="112"/>
      <c r="I81" s="57">
        <f t="shared" si="1"/>
        <v>4740.51</v>
      </c>
      <c r="J81" s="57">
        <v>919</v>
      </c>
    </row>
    <row r="82" spans="1:10" x14ac:dyDescent="0.25">
      <c r="A82" s="135" t="s">
        <v>178</v>
      </c>
      <c r="B82" s="136"/>
      <c r="C82" s="133">
        <f>106620.53-50000</f>
        <v>56620.53</v>
      </c>
      <c r="D82" s="112"/>
      <c r="E82" s="111">
        <v>23344.05</v>
      </c>
      <c r="F82" s="112"/>
      <c r="G82" s="111">
        <f t="shared" si="0"/>
        <v>56620.53</v>
      </c>
      <c r="H82" s="112"/>
      <c r="I82" s="57">
        <f t="shared" si="1"/>
        <v>79964.58</v>
      </c>
      <c r="J82" s="57">
        <v>0</v>
      </c>
    </row>
    <row r="83" spans="1:10" x14ac:dyDescent="0.25">
      <c r="A83" s="132" t="s">
        <v>179</v>
      </c>
      <c r="B83" s="132"/>
      <c r="C83" s="133">
        <v>780</v>
      </c>
      <c r="D83" s="112"/>
      <c r="E83" s="111">
        <v>0</v>
      </c>
      <c r="F83" s="112"/>
      <c r="G83" s="111">
        <f t="shared" si="0"/>
        <v>780</v>
      </c>
      <c r="H83" s="112"/>
      <c r="I83" s="57">
        <f t="shared" si="1"/>
        <v>780</v>
      </c>
      <c r="J83" s="57">
        <v>0</v>
      </c>
    </row>
    <row r="84" spans="1:10" x14ac:dyDescent="0.25">
      <c r="A84" s="132" t="s">
        <v>180</v>
      </c>
      <c r="B84" s="132"/>
      <c r="C84" s="133">
        <v>7927.77</v>
      </c>
      <c r="D84" s="112"/>
      <c r="E84" s="111">
        <v>1187.3900000000001</v>
      </c>
      <c r="F84" s="112"/>
      <c r="G84" s="111">
        <f t="shared" si="0"/>
        <v>585</v>
      </c>
      <c r="H84" s="112"/>
      <c r="I84" s="57">
        <f t="shared" si="1"/>
        <v>1772.39</v>
      </c>
      <c r="J84" s="57">
        <v>7342.77</v>
      </c>
    </row>
    <row r="85" spans="1:10" x14ac:dyDescent="0.25">
      <c r="A85" s="132" t="s">
        <v>181</v>
      </c>
      <c r="B85" s="132"/>
      <c r="C85" s="133">
        <v>1064.76</v>
      </c>
      <c r="D85" s="112"/>
      <c r="E85" s="111">
        <v>2269.0300000000002</v>
      </c>
      <c r="F85" s="112"/>
      <c r="G85" s="111">
        <f t="shared" si="0"/>
        <v>245.73000000000002</v>
      </c>
      <c r="H85" s="112"/>
      <c r="I85" s="57">
        <f t="shared" si="1"/>
        <v>2514.7600000000002</v>
      </c>
      <c r="J85" s="57">
        <v>819.03</v>
      </c>
    </row>
    <row r="86" spans="1:10" x14ac:dyDescent="0.25">
      <c r="A86" s="139" t="s">
        <v>116</v>
      </c>
      <c r="B86" s="140"/>
      <c r="C86" s="133">
        <f>SUM(C80:D85)</f>
        <v>75815.78</v>
      </c>
      <c r="D86" s="112"/>
      <c r="E86" s="111">
        <f>SUM(E80:F85)</f>
        <v>30301.01</v>
      </c>
      <c r="F86" s="112"/>
      <c r="G86" s="111">
        <f>SUM(G80:H85)</f>
        <v>65939.499999999985</v>
      </c>
      <c r="H86" s="112"/>
      <c r="I86" s="57">
        <f>SUM(I80:I85)</f>
        <v>96240.51</v>
      </c>
      <c r="J86" s="57">
        <f>SUM(J80:J85)</f>
        <v>9876.2800000000007</v>
      </c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126" t="s">
        <v>182</v>
      </c>
      <c r="B88" s="83"/>
      <c r="C88" s="83"/>
      <c r="D88" s="83"/>
      <c r="E88" s="83"/>
      <c r="F88" s="83"/>
      <c r="G88" s="83"/>
      <c r="H88" s="83"/>
      <c r="I88" s="83"/>
      <c r="J88" s="83"/>
    </row>
    <row r="89" spans="1:10" x14ac:dyDescent="0.25">
      <c r="A89" s="126" t="s">
        <v>183</v>
      </c>
      <c r="B89" s="83"/>
      <c r="C89" s="83"/>
      <c r="D89" s="83"/>
      <c r="E89" s="83"/>
      <c r="F89" s="83"/>
      <c r="G89" s="83"/>
      <c r="H89" s="83"/>
      <c r="I89" s="83"/>
      <c r="J89" s="83"/>
    </row>
    <row r="90" spans="1:10" x14ac:dyDescent="0.25">
      <c r="A90" s="126" t="s">
        <v>184</v>
      </c>
      <c r="B90" s="83"/>
      <c r="C90" s="83"/>
      <c r="D90" s="83"/>
      <c r="E90" s="83"/>
      <c r="F90" s="83"/>
      <c r="G90" s="83"/>
      <c r="H90" s="83"/>
      <c r="I90" s="83"/>
      <c r="J90" s="83"/>
    </row>
    <row r="91" spans="1:10" x14ac:dyDescent="0.25">
      <c r="A91" s="126" t="s">
        <v>185</v>
      </c>
      <c r="B91" s="83"/>
      <c r="C91" s="83"/>
      <c r="D91" s="83"/>
      <c r="E91" s="83"/>
      <c r="F91" s="83"/>
      <c r="G91" s="83"/>
      <c r="H91" s="83"/>
      <c r="I91" s="83"/>
      <c r="J91" s="83"/>
    </row>
    <row r="92" spans="1:10" ht="23.25" customHeight="1" x14ac:dyDescent="0.25">
      <c r="A92" s="137" t="s">
        <v>186</v>
      </c>
      <c r="B92" s="138"/>
      <c r="C92" s="138"/>
      <c r="D92" s="138"/>
      <c r="E92" s="138"/>
      <c r="F92" s="138"/>
      <c r="G92" s="138"/>
      <c r="H92" s="138"/>
      <c r="I92" s="138"/>
      <c r="J92" s="138"/>
    </row>
    <row r="93" spans="1:10" x14ac:dyDescent="0.25">
      <c r="A93" s="126" t="s">
        <v>187</v>
      </c>
      <c r="B93" s="83"/>
      <c r="C93" s="83"/>
      <c r="D93" s="83"/>
      <c r="E93" s="83"/>
      <c r="F93" s="83"/>
      <c r="G93" s="83"/>
      <c r="H93" s="83"/>
      <c r="I93" s="83"/>
      <c r="J93" s="83"/>
    </row>
    <row r="94" spans="1:10" x14ac:dyDescent="0.25">
      <c r="A94" s="83"/>
      <c r="B94" s="83"/>
      <c r="C94" s="83"/>
      <c r="D94" s="83"/>
      <c r="E94" s="83"/>
      <c r="F94" s="83"/>
      <c r="G94" s="83"/>
      <c r="H94" s="83"/>
      <c r="I94" s="83"/>
      <c r="J94" s="83"/>
    </row>
    <row r="95" spans="1:10" x14ac:dyDescent="0.25">
      <c r="A95" s="106" t="s">
        <v>188</v>
      </c>
      <c r="B95" s="85"/>
      <c r="C95" s="85"/>
      <c r="D95" s="85"/>
      <c r="E95" s="85"/>
      <c r="F95" s="85"/>
      <c r="G95" s="85"/>
      <c r="H95" s="85"/>
      <c r="I95" s="85"/>
      <c r="J95" s="86"/>
    </row>
    <row r="96" spans="1:10" x14ac:dyDescent="0.25">
      <c r="A96" s="147" t="s">
        <v>189</v>
      </c>
      <c r="B96" s="85"/>
      <c r="C96" s="85"/>
      <c r="D96" s="85"/>
      <c r="E96" s="85"/>
      <c r="F96" s="85"/>
      <c r="G96" s="86"/>
      <c r="H96" s="148">
        <f>I39</f>
        <v>103691.13</v>
      </c>
      <c r="I96" s="149"/>
      <c r="J96" s="110"/>
    </row>
    <row r="97" spans="1:10" x14ac:dyDescent="0.25">
      <c r="A97" s="147" t="s">
        <v>190</v>
      </c>
      <c r="B97" s="85"/>
      <c r="C97" s="85"/>
      <c r="D97" s="85"/>
      <c r="E97" s="85"/>
      <c r="F97" s="85"/>
      <c r="G97" s="86"/>
      <c r="H97" s="151">
        <f>I86</f>
        <v>96240.51</v>
      </c>
      <c r="I97" s="149"/>
      <c r="J97" s="110"/>
    </row>
    <row r="98" spans="1:10" x14ac:dyDescent="0.25">
      <c r="A98" s="147" t="s">
        <v>191</v>
      </c>
      <c r="B98" s="85"/>
      <c r="C98" s="85"/>
      <c r="D98" s="85"/>
      <c r="E98" s="85"/>
      <c r="F98" s="85"/>
      <c r="G98" s="86"/>
      <c r="H98" s="148">
        <f>I37-H97-I38</f>
        <v>7450.6200000000099</v>
      </c>
      <c r="I98" s="149"/>
      <c r="J98" s="110"/>
    </row>
    <row r="99" spans="1:10" x14ac:dyDescent="0.25">
      <c r="A99" s="147" t="s">
        <v>192</v>
      </c>
      <c r="B99" s="85"/>
      <c r="C99" s="85"/>
      <c r="D99" s="85"/>
      <c r="E99" s="85"/>
      <c r="F99" s="85"/>
      <c r="G99" s="86"/>
      <c r="H99" s="111">
        <v>0</v>
      </c>
      <c r="I99" s="150"/>
      <c r="J99" s="112"/>
    </row>
    <row r="100" spans="1:10" x14ac:dyDescent="0.25">
      <c r="A100" s="147" t="s">
        <v>193</v>
      </c>
      <c r="B100" s="85"/>
      <c r="C100" s="85"/>
      <c r="D100" s="85"/>
      <c r="E100" s="85"/>
      <c r="F100" s="85"/>
      <c r="G100" s="86"/>
      <c r="H100" s="148">
        <f>H98-H99</f>
        <v>7450.6200000000099</v>
      </c>
      <c r="I100" s="149"/>
      <c r="J100" s="110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141" t="s">
        <v>194</v>
      </c>
      <c r="B102" s="142"/>
      <c r="C102" s="142"/>
      <c r="D102" s="142"/>
      <c r="E102" s="142"/>
      <c r="F102" s="142"/>
      <c r="G102" s="142"/>
      <c r="H102" s="142"/>
      <c r="I102" s="142"/>
      <c r="J102" s="143"/>
    </row>
    <row r="103" spans="1:10" ht="12" customHeight="1" x14ac:dyDescent="0.25">
      <c r="A103" s="144"/>
      <c r="B103" s="145"/>
      <c r="C103" s="145"/>
      <c r="D103" s="145"/>
      <c r="E103" s="145"/>
      <c r="F103" s="145"/>
      <c r="G103" s="145"/>
      <c r="H103" s="145"/>
      <c r="I103" s="145"/>
      <c r="J103" s="146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8"/>
      <c r="B105" s="58" t="s">
        <v>248</v>
      </c>
      <c r="C105" s="58"/>
      <c r="D105" s="58"/>
      <c r="E105" s="58"/>
      <c r="F105" s="58"/>
      <c r="G105" s="58"/>
      <c r="H105" s="58"/>
      <c r="I105" s="58"/>
      <c r="J105" s="52"/>
    </row>
    <row r="106" spans="1:10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2"/>
    </row>
    <row r="107" spans="1:10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2"/>
    </row>
    <row r="108" spans="1:10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2"/>
    </row>
    <row r="109" spans="1:10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2"/>
    </row>
    <row r="110" spans="1:10" x14ac:dyDescent="0.25">
      <c r="A110" s="58"/>
      <c r="B110" s="59" t="s">
        <v>117</v>
      </c>
      <c r="C110" s="58"/>
      <c r="D110" s="58"/>
      <c r="E110" s="58"/>
      <c r="F110" s="58"/>
      <c r="G110" s="58"/>
      <c r="H110" s="59" t="s">
        <v>118</v>
      </c>
      <c r="I110" s="58"/>
      <c r="J110" s="52"/>
    </row>
    <row r="111" spans="1:10" x14ac:dyDescent="0.25">
      <c r="A111" s="58"/>
      <c r="B111" s="58" t="s">
        <v>119</v>
      </c>
      <c r="C111" s="58"/>
      <c r="D111" s="58"/>
      <c r="E111" s="58"/>
      <c r="F111" s="58"/>
      <c r="G111" s="58"/>
      <c r="H111" s="58" t="s">
        <v>120</v>
      </c>
      <c r="I111" s="58"/>
    </row>
    <row r="112" spans="1:10" x14ac:dyDescent="0.25">
      <c r="B112" s="60" t="s">
        <v>121</v>
      </c>
      <c r="H112" s="48" t="s">
        <v>122</v>
      </c>
    </row>
  </sheetData>
  <mergeCells count="147"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103" workbookViewId="0">
      <selection activeCell="G119" sqref="G119"/>
    </sheetView>
  </sheetViews>
  <sheetFormatPr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88" t="s">
        <v>124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9" t="s">
        <v>125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5">
      <c r="A3" s="89" t="s">
        <v>126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x14ac:dyDescent="0.25">
      <c r="A4" s="89" t="s">
        <v>127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25">
      <c r="A5" s="90" t="s">
        <v>128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5">
      <c r="A7" s="82" t="s">
        <v>129</v>
      </c>
      <c r="B7" s="83"/>
      <c r="C7" s="83"/>
      <c r="D7" s="83"/>
      <c r="E7" s="83"/>
      <c r="F7" s="83"/>
      <c r="G7" s="83"/>
      <c r="H7" s="83"/>
      <c r="I7" s="83"/>
      <c r="J7" s="83"/>
    </row>
    <row r="8" spans="1:10" x14ac:dyDescent="0.25">
      <c r="A8" s="82" t="s">
        <v>130</v>
      </c>
      <c r="B8" s="83"/>
      <c r="C8" s="83"/>
      <c r="D8" s="83"/>
      <c r="E8" s="83"/>
      <c r="F8" s="83"/>
      <c r="G8" s="83"/>
      <c r="H8" s="83"/>
      <c r="I8" s="83"/>
      <c r="J8" s="83"/>
    </row>
    <row r="9" spans="1:10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84" t="s">
        <v>131</v>
      </c>
      <c r="B10" s="85"/>
      <c r="C10" s="85"/>
      <c r="D10" s="85"/>
      <c r="E10" s="85"/>
      <c r="F10" s="85"/>
      <c r="G10" s="85"/>
      <c r="H10" s="85"/>
      <c r="I10" s="85"/>
      <c r="J10" s="86"/>
    </row>
    <row r="11" spans="1:10" x14ac:dyDescent="0.25">
      <c r="A11" s="87" t="s">
        <v>132</v>
      </c>
      <c r="B11" s="85"/>
      <c r="C11" s="85"/>
      <c r="D11" s="85"/>
      <c r="E11" s="85"/>
      <c r="F11" s="85"/>
      <c r="G11" s="85"/>
      <c r="H11" s="85"/>
      <c r="I11" s="85"/>
      <c r="J11" s="86"/>
    </row>
    <row r="12" spans="1:10" x14ac:dyDescent="0.25">
      <c r="A12" s="87" t="s">
        <v>133</v>
      </c>
      <c r="B12" s="85"/>
      <c r="C12" s="85"/>
      <c r="D12" s="85"/>
      <c r="E12" s="85"/>
      <c r="F12" s="85"/>
      <c r="G12" s="85"/>
      <c r="H12" s="85"/>
      <c r="I12" s="85"/>
      <c r="J12" s="86"/>
    </row>
    <row r="13" spans="1:10" x14ac:dyDescent="0.25">
      <c r="A13" s="87" t="s">
        <v>134</v>
      </c>
      <c r="B13" s="85"/>
      <c r="C13" s="85"/>
      <c r="D13" s="85"/>
      <c r="E13" s="85"/>
      <c r="F13" s="85"/>
      <c r="G13" s="85"/>
      <c r="H13" s="85"/>
      <c r="I13" s="85"/>
      <c r="J13" s="86"/>
    </row>
    <row r="14" spans="1:10" x14ac:dyDescent="0.25">
      <c r="A14" s="84" t="s">
        <v>135</v>
      </c>
      <c r="B14" s="85"/>
      <c r="C14" s="85"/>
      <c r="D14" s="85"/>
      <c r="E14" s="85"/>
      <c r="F14" s="85"/>
      <c r="G14" s="85"/>
      <c r="H14" s="85"/>
      <c r="I14" s="85"/>
      <c r="J14" s="86"/>
    </row>
    <row r="15" spans="1:10" x14ac:dyDescent="0.25">
      <c r="A15" s="87" t="s">
        <v>136</v>
      </c>
      <c r="B15" s="85"/>
      <c r="C15" s="85"/>
      <c r="D15" s="85"/>
      <c r="E15" s="85"/>
      <c r="F15" s="85"/>
      <c r="G15" s="85"/>
      <c r="H15" s="85"/>
      <c r="I15" s="85"/>
      <c r="J15" s="86"/>
    </row>
    <row r="16" spans="1:10" x14ac:dyDescent="0.25">
      <c r="A16" s="91" t="s">
        <v>196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x14ac:dyDescent="0.25">
      <c r="A17" s="93" t="s">
        <v>137</v>
      </c>
      <c r="B17" s="85"/>
      <c r="C17" s="85"/>
      <c r="D17" s="85"/>
      <c r="E17" s="85"/>
      <c r="F17" s="85"/>
      <c r="G17" s="85"/>
      <c r="H17" s="85"/>
      <c r="I17" s="85"/>
      <c r="J17" s="86"/>
    </row>
    <row r="18" spans="1:10" x14ac:dyDescent="0.25">
      <c r="A18" s="94"/>
      <c r="B18" s="83"/>
      <c r="C18" s="83"/>
      <c r="D18" s="83"/>
      <c r="E18" s="83"/>
      <c r="F18" s="83"/>
      <c r="G18" s="83"/>
      <c r="H18" s="83"/>
      <c r="I18" s="83"/>
      <c r="J18" s="83"/>
    </row>
    <row r="19" spans="1:10" x14ac:dyDescent="0.25">
      <c r="A19" s="95" t="s">
        <v>138</v>
      </c>
      <c r="B19" s="85"/>
      <c r="C19" s="85"/>
      <c r="D19" s="85"/>
      <c r="E19" s="85"/>
      <c r="F19" s="85"/>
      <c r="G19" s="85"/>
      <c r="H19" s="85"/>
      <c r="I19" s="85"/>
      <c r="J19" s="86"/>
    </row>
    <row r="20" spans="1:10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25">
      <c r="A21" s="96" t="s">
        <v>139</v>
      </c>
      <c r="B21" s="85"/>
      <c r="C21" s="85"/>
      <c r="D21" s="86"/>
      <c r="E21" s="96" t="s">
        <v>140</v>
      </c>
      <c r="F21" s="86"/>
      <c r="G21" s="96" t="s">
        <v>141</v>
      </c>
      <c r="H21" s="86"/>
      <c r="I21" s="96" t="s">
        <v>142</v>
      </c>
      <c r="J21" s="86"/>
    </row>
    <row r="22" spans="1:10" x14ac:dyDescent="0.25">
      <c r="A22" s="97" t="s">
        <v>143</v>
      </c>
      <c r="B22" s="98"/>
      <c r="C22" s="98"/>
      <c r="D22" s="99"/>
      <c r="E22" s="100">
        <v>43131</v>
      </c>
      <c r="F22" s="101"/>
      <c r="G22" s="102" t="s">
        <v>144</v>
      </c>
      <c r="H22" s="101"/>
      <c r="I22" s="103">
        <v>1543440</v>
      </c>
      <c r="J22" s="101"/>
    </row>
    <row r="23" spans="1:10" x14ac:dyDescent="0.25">
      <c r="A23" s="97" t="s">
        <v>145</v>
      </c>
      <c r="B23" s="98"/>
      <c r="C23" s="98"/>
      <c r="D23" s="99"/>
      <c r="E23" s="100">
        <v>43272</v>
      </c>
      <c r="F23" s="104"/>
      <c r="G23" s="102" t="s">
        <v>146</v>
      </c>
      <c r="H23" s="101"/>
      <c r="I23" s="103">
        <v>46306.06</v>
      </c>
      <c r="J23" s="105"/>
    </row>
    <row r="24" spans="1:10" x14ac:dyDescent="0.25">
      <c r="A24" s="97" t="s">
        <v>147</v>
      </c>
      <c r="B24" s="98"/>
      <c r="C24" s="98"/>
      <c r="D24" s="99"/>
      <c r="E24" s="100">
        <v>43462</v>
      </c>
      <c r="F24" s="101"/>
      <c r="G24" s="102" t="s">
        <v>148</v>
      </c>
      <c r="H24" s="101"/>
      <c r="I24" s="103">
        <v>1662821.82</v>
      </c>
      <c r="J24" s="101"/>
    </row>
    <row r="25" spans="1:10" x14ac:dyDescent="0.25">
      <c r="A25" s="97" t="s">
        <v>149</v>
      </c>
      <c r="B25" s="98"/>
      <c r="C25" s="98"/>
      <c r="D25" s="99"/>
      <c r="E25" s="100">
        <v>43588</v>
      </c>
      <c r="F25" s="101"/>
      <c r="G25" s="102" t="s">
        <v>148</v>
      </c>
      <c r="H25" s="101"/>
      <c r="I25" s="103">
        <v>1781796.38</v>
      </c>
      <c r="J25" s="101"/>
    </row>
    <row r="26" spans="1:10" x14ac:dyDescent="0.25">
      <c r="A26" s="97" t="s">
        <v>150</v>
      </c>
      <c r="B26" s="98"/>
      <c r="C26" s="98"/>
      <c r="D26" s="99"/>
      <c r="E26" s="100">
        <v>43825</v>
      </c>
      <c r="F26" s="101"/>
      <c r="G26" s="102" t="s">
        <v>151</v>
      </c>
      <c r="H26" s="101"/>
      <c r="I26" s="103">
        <v>3444361.84</v>
      </c>
      <c r="J26" s="101"/>
    </row>
    <row r="27" spans="1:10" x14ac:dyDescent="0.25">
      <c r="A27" s="52"/>
      <c r="B27" s="52"/>
      <c r="C27" s="52"/>
      <c r="D27" s="52"/>
      <c r="E27" s="52"/>
      <c r="F27" s="52"/>
      <c r="G27" s="52"/>
      <c r="H27" s="52"/>
      <c r="I27" s="53"/>
      <c r="J27" s="53"/>
    </row>
    <row r="28" spans="1:10" x14ac:dyDescent="0.25">
      <c r="A28" s="106" t="s">
        <v>152</v>
      </c>
      <c r="B28" s="85"/>
      <c r="C28" s="85"/>
      <c r="D28" s="85"/>
      <c r="E28" s="85"/>
      <c r="F28" s="85"/>
      <c r="G28" s="85"/>
      <c r="H28" s="85"/>
      <c r="I28" s="85"/>
      <c r="J28" s="86"/>
    </row>
    <row r="29" spans="1:10" x14ac:dyDescent="0.25">
      <c r="A29" s="107" t="s">
        <v>153</v>
      </c>
      <c r="B29" s="86"/>
      <c r="C29" s="107" t="s">
        <v>154</v>
      </c>
      <c r="D29" s="86"/>
      <c r="E29" s="107" t="s">
        <v>155</v>
      </c>
      <c r="F29" s="86"/>
      <c r="G29" s="107" t="s">
        <v>156</v>
      </c>
      <c r="H29" s="108"/>
      <c r="I29" s="107" t="s">
        <v>157</v>
      </c>
      <c r="J29" s="86"/>
    </row>
    <row r="30" spans="1:10" x14ac:dyDescent="0.25">
      <c r="A30" s="109">
        <v>43961</v>
      </c>
      <c r="B30" s="110"/>
      <c r="C30" s="111">
        <v>150000</v>
      </c>
      <c r="D30" s="112"/>
      <c r="E30" s="113">
        <v>43955</v>
      </c>
      <c r="F30" s="110"/>
      <c r="G30" s="114">
        <v>1</v>
      </c>
      <c r="H30" s="115"/>
      <c r="I30" s="116">
        <v>50000</v>
      </c>
      <c r="J30" s="117"/>
    </row>
    <row r="31" spans="1:10" x14ac:dyDescent="0.25">
      <c r="A31" s="113"/>
      <c r="B31" s="118"/>
      <c r="C31" s="111"/>
      <c r="D31" s="112"/>
      <c r="E31" s="113"/>
      <c r="F31" s="118"/>
      <c r="G31" s="114"/>
      <c r="H31" s="115"/>
      <c r="I31" s="116"/>
      <c r="J31" s="117"/>
    </row>
    <row r="32" spans="1:10" x14ac:dyDescent="0.25">
      <c r="A32" s="123"/>
      <c r="B32" s="86"/>
      <c r="C32" s="123"/>
      <c r="D32" s="86"/>
      <c r="E32" s="123"/>
      <c r="F32" s="86"/>
      <c r="G32" s="123"/>
      <c r="H32" s="86"/>
      <c r="I32" s="116"/>
      <c r="J32" s="117"/>
    </row>
    <row r="33" spans="1:10" x14ac:dyDescent="0.25">
      <c r="A33" s="119" t="s">
        <v>158</v>
      </c>
      <c r="B33" s="85"/>
      <c r="C33" s="85"/>
      <c r="D33" s="85"/>
      <c r="E33" s="85"/>
      <c r="F33" s="86"/>
      <c r="G33" s="120"/>
      <c r="H33" s="86"/>
      <c r="I33" s="122">
        <v>0</v>
      </c>
      <c r="J33" s="117"/>
    </row>
    <row r="34" spans="1:10" x14ac:dyDescent="0.25">
      <c r="A34" s="119" t="s">
        <v>159</v>
      </c>
      <c r="B34" s="85"/>
      <c r="C34" s="85"/>
      <c r="D34" s="85"/>
      <c r="E34" s="85"/>
      <c r="F34" s="86"/>
      <c r="G34" s="120"/>
      <c r="H34" s="86"/>
      <c r="I34" s="121">
        <f>SUM(I30:J32)</f>
        <v>50000</v>
      </c>
      <c r="J34" s="117"/>
    </row>
    <row r="35" spans="1:10" x14ac:dyDescent="0.25">
      <c r="A35" s="119" t="s">
        <v>160</v>
      </c>
      <c r="B35" s="85"/>
      <c r="C35" s="85"/>
      <c r="D35" s="85"/>
      <c r="E35" s="85"/>
      <c r="F35" s="86"/>
      <c r="G35" s="120"/>
      <c r="H35" s="86"/>
      <c r="I35" s="122">
        <v>0</v>
      </c>
      <c r="J35" s="117"/>
    </row>
    <row r="36" spans="1:10" x14ac:dyDescent="0.25">
      <c r="A36" s="119" t="s">
        <v>161</v>
      </c>
      <c r="B36" s="124"/>
      <c r="C36" s="124"/>
      <c r="D36" s="124"/>
      <c r="E36" s="124"/>
      <c r="F36" s="125"/>
      <c r="G36" s="120"/>
      <c r="H36" s="86"/>
      <c r="I36" s="121">
        <v>0</v>
      </c>
      <c r="J36" s="117"/>
    </row>
    <row r="37" spans="1:10" x14ac:dyDescent="0.25">
      <c r="A37" s="119" t="s">
        <v>162</v>
      </c>
      <c r="B37" s="85"/>
      <c r="C37" s="85"/>
      <c r="D37" s="85"/>
      <c r="E37" s="85"/>
      <c r="F37" s="86"/>
      <c r="G37" s="120"/>
      <c r="H37" s="86"/>
      <c r="I37" s="122">
        <f>SUM(I33:J36)</f>
        <v>50000</v>
      </c>
      <c r="J37" s="117"/>
    </row>
    <row r="38" spans="1:10" x14ac:dyDescent="0.25">
      <c r="A38" s="119" t="s">
        <v>163</v>
      </c>
      <c r="B38" s="85"/>
      <c r="C38" s="85"/>
      <c r="D38" s="85"/>
      <c r="E38" s="85"/>
      <c r="F38" s="86"/>
      <c r="G38" s="120"/>
      <c r="H38" s="86"/>
      <c r="I38" s="122">
        <v>0</v>
      </c>
      <c r="J38" s="117"/>
    </row>
    <row r="39" spans="1:10" x14ac:dyDescent="0.25">
      <c r="A39" s="119" t="s">
        <v>164</v>
      </c>
      <c r="B39" s="85"/>
      <c r="C39" s="85"/>
      <c r="D39" s="85"/>
      <c r="E39" s="85"/>
      <c r="F39" s="86"/>
      <c r="G39" s="120"/>
      <c r="H39" s="86"/>
      <c r="I39" s="121">
        <f>I37+I38</f>
        <v>50000</v>
      </c>
      <c r="J39" s="117"/>
    </row>
    <row r="40" spans="1:10" x14ac:dyDescent="0.25">
      <c r="A40" s="126" t="s">
        <v>165</v>
      </c>
      <c r="B40" s="83"/>
      <c r="C40" s="83"/>
      <c r="D40" s="83"/>
      <c r="E40" s="83"/>
      <c r="F40" s="83"/>
      <c r="G40" s="83"/>
      <c r="H40" s="83"/>
      <c r="I40" s="83"/>
      <c r="J40" s="83"/>
    </row>
    <row r="41" spans="1:10" x14ac:dyDescent="0.25">
      <c r="A41" s="126" t="s">
        <v>166</v>
      </c>
      <c r="B41" s="83"/>
      <c r="C41" s="83"/>
      <c r="D41" s="83"/>
      <c r="E41" s="83"/>
      <c r="F41" s="83"/>
      <c r="G41" s="83"/>
      <c r="H41" s="83"/>
      <c r="I41" s="83"/>
      <c r="J41" s="83"/>
    </row>
    <row r="42" spans="1:10" x14ac:dyDescent="0.25">
      <c r="A42" s="126" t="s">
        <v>167</v>
      </c>
      <c r="B42" s="83"/>
      <c r="C42" s="83"/>
      <c r="D42" s="83"/>
      <c r="E42" s="83"/>
      <c r="F42" s="83"/>
      <c r="G42" s="83"/>
      <c r="H42" s="83"/>
      <c r="I42" s="83"/>
      <c r="J42" s="83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21.75" customHeight="1" x14ac:dyDescent="0.25">
      <c r="A44" s="127" t="s">
        <v>168</v>
      </c>
      <c r="B44" s="128"/>
      <c r="C44" s="128"/>
      <c r="D44" s="128"/>
      <c r="E44" s="128"/>
      <c r="F44" s="128"/>
      <c r="G44" s="128"/>
      <c r="H44" s="128"/>
      <c r="I44" s="128"/>
      <c r="J44" s="129"/>
    </row>
    <row r="45" spans="1:10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25">
      <c r="A46" s="54"/>
      <c r="B46" s="55"/>
      <c r="C46" s="55"/>
      <c r="D46" s="55"/>
      <c r="E46" s="55"/>
      <c r="F46" s="55"/>
      <c r="G46" s="55"/>
      <c r="H46" s="55"/>
      <c r="I46" s="55"/>
      <c r="J46" s="55"/>
    </row>
    <row r="47" spans="1:10" x14ac:dyDescent="0.25">
      <c r="A47" s="54"/>
      <c r="B47" s="55"/>
      <c r="C47" s="55"/>
      <c r="D47" s="55"/>
      <c r="E47" s="55"/>
      <c r="F47" s="55"/>
      <c r="G47" s="55"/>
      <c r="H47" s="55"/>
      <c r="I47" s="55"/>
      <c r="J47" s="55"/>
    </row>
    <row r="48" spans="1:10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</row>
    <row r="49" spans="1:10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</row>
    <row r="50" spans="1:10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</row>
    <row r="51" spans="1:10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</row>
    <row r="52" spans="1:10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</row>
    <row r="53" spans="1:10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</row>
    <row r="54" spans="1:10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</row>
    <row r="68" spans="1:10" ht="15.75" x14ac:dyDescent="0.25">
      <c r="A68" s="88" t="s">
        <v>124</v>
      </c>
      <c r="B68" s="88"/>
      <c r="C68" s="88"/>
      <c r="D68" s="88"/>
      <c r="E68" s="88"/>
      <c r="F68" s="88"/>
      <c r="G68" s="88"/>
      <c r="H68" s="88"/>
      <c r="I68" s="88"/>
      <c r="J68" s="88"/>
    </row>
    <row r="69" spans="1:10" x14ac:dyDescent="0.25">
      <c r="A69" s="89" t="s">
        <v>125</v>
      </c>
      <c r="B69" s="89"/>
      <c r="C69" s="89"/>
      <c r="D69" s="89"/>
      <c r="E69" s="89"/>
      <c r="F69" s="89"/>
      <c r="G69" s="89"/>
      <c r="H69" s="89"/>
      <c r="I69" s="89"/>
      <c r="J69" s="89"/>
    </row>
    <row r="70" spans="1:10" x14ac:dyDescent="0.25">
      <c r="A70" s="89" t="s">
        <v>126</v>
      </c>
      <c r="B70" s="89"/>
      <c r="C70" s="89"/>
      <c r="D70" s="89"/>
      <c r="E70" s="89"/>
      <c r="F70" s="89"/>
      <c r="G70" s="89"/>
      <c r="H70" s="89"/>
      <c r="I70" s="89"/>
      <c r="J70" s="89"/>
    </row>
    <row r="71" spans="1:10" x14ac:dyDescent="0.25">
      <c r="A71" s="89" t="s">
        <v>127</v>
      </c>
      <c r="B71" s="89"/>
      <c r="C71" s="89"/>
      <c r="D71" s="89"/>
      <c r="E71" s="89"/>
      <c r="F71" s="89"/>
      <c r="G71" s="89"/>
      <c r="H71" s="89"/>
      <c r="I71" s="89"/>
      <c r="J71" s="89"/>
    </row>
    <row r="72" spans="1:10" x14ac:dyDescent="0.25">
      <c r="A72" s="90" t="s">
        <v>128</v>
      </c>
      <c r="B72" s="90"/>
      <c r="C72" s="90"/>
      <c r="D72" s="90"/>
      <c r="E72" s="90"/>
      <c r="F72" s="90"/>
      <c r="G72" s="90"/>
      <c r="H72" s="90"/>
      <c r="I72" s="90"/>
      <c r="J72" s="90"/>
    </row>
    <row r="73" spans="1:10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82" t="s">
        <v>129</v>
      </c>
      <c r="B74" s="83"/>
      <c r="C74" s="83"/>
      <c r="D74" s="83"/>
      <c r="E74" s="83"/>
      <c r="F74" s="83"/>
      <c r="G74" s="83"/>
      <c r="H74" s="83"/>
      <c r="I74" s="83"/>
      <c r="J74" s="83"/>
    </row>
    <row r="75" spans="1:10" x14ac:dyDescent="0.25">
      <c r="A75" s="82" t="s">
        <v>130</v>
      </c>
      <c r="B75" s="83"/>
      <c r="C75" s="83"/>
      <c r="D75" s="83"/>
      <c r="E75" s="83"/>
      <c r="F75" s="83"/>
      <c r="G75" s="83"/>
      <c r="H75" s="83"/>
      <c r="I75" s="83"/>
      <c r="J75" s="83"/>
    </row>
    <row r="76" spans="1:10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</row>
    <row r="77" spans="1:10" x14ac:dyDescent="0.25">
      <c r="A77" s="106" t="s">
        <v>169</v>
      </c>
      <c r="B77" s="85"/>
      <c r="C77" s="85"/>
      <c r="D77" s="85"/>
      <c r="E77" s="85"/>
      <c r="F77" s="85"/>
      <c r="G77" s="85"/>
      <c r="H77" s="85"/>
      <c r="I77" s="85"/>
      <c r="J77" s="86"/>
    </row>
    <row r="78" spans="1:10" x14ac:dyDescent="0.25">
      <c r="A78" s="130" t="str">
        <f>A19</f>
        <v>ORIGEM DOS RECURSOS (1): Federal</v>
      </c>
      <c r="B78" s="85"/>
      <c r="C78" s="85"/>
      <c r="D78" s="85"/>
      <c r="E78" s="85"/>
      <c r="F78" s="85"/>
      <c r="G78" s="85"/>
      <c r="H78" s="85"/>
      <c r="I78" s="85"/>
      <c r="J78" s="86"/>
    </row>
    <row r="79" spans="1:10" ht="72.75" x14ac:dyDescent="0.25">
      <c r="A79" s="96" t="s">
        <v>170</v>
      </c>
      <c r="B79" s="86"/>
      <c r="C79" s="131" t="s">
        <v>171</v>
      </c>
      <c r="D79" s="129"/>
      <c r="E79" s="96" t="s">
        <v>172</v>
      </c>
      <c r="F79" s="86"/>
      <c r="G79" s="96" t="s">
        <v>173</v>
      </c>
      <c r="H79" s="86"/>
      <c r="I79" s="56" t="s">
        <v>174</v>
      </c>
      <c r="J79" s="56" t="s">
        <v>175</v>
      </c>
    </row>
    <row r="80" spans="1:10" x14ac:dyDescent="0.25">
      <c r="A80" s="132" t="s">
        <v>176</v>
      </c>
      <c r="B80" s="132"/>
      <c r="C80" s="133">
        <v>0</v>
      </c>
      <c r="D80" s="112"/>
      <c r="E80" s="111">
        <v>0</v>
      </c>
      <c r="F80" s="112"/>
      <c r="G80" s="111">
        <f t="shared" ref="G80:G85" si="0">C80-J80</f>
        <v>0</v>
      </c>
      <c r="H80" s="112"/>
      <c r="I80" s="57">
        <f t="shared" ref="I80:I85" si="1">+E80+G80</f>
        <v>0</v>
      </c>
      <c r="J80" s="57">
        <v>0</v>
      </c>
    </row>
    <row r="81" spans="1:10" x14ac:dyDescent="0.25">
      <c r="A81" s="134" t="s">
        <v>177</v>
      </c>
      <c r="B81" s="134"/>
      <c r="C81" s="133">
        <v>0</v>
      </c>
      <c r="D81" s="112"/>
      <c r="E81" s="111">
        <v>0</v>
      </c>
      <c r="F81" s="112"/>
      <c r="G81" s="111">
        <f t="shared" si="0"/>
        <v>0</v>
      </c>
      <c r="H81" s="112"/>
      <c r="I81" s="57">
        <f t="shared" si="1"/>
        <v>0</v>
      </c>
      <c r="J81" s="57">
        <v>0</v>
      </c>
    </row>
    <row r="82" spans="1:10" x14ac:dyDescent="0.25">
      <c r="A82" s="135" t="s">
        <v>178</v>
      </c>
      <c r="B82" s="136"/>
      <c r="C82" s="133">
        <v>50000</v>
      </c>
      <c r="D82" s="112"/>
      <c r="E82" s="111">
        <v>0</v>
      </c>
      <c r="F82" s="112"/>
      <c r="G82" s="111">
        <f t="shared" si="0"/>
        <v>50000</v>
      </c>
      <c r="H82" s="112"/>
      <c r="I82" s="57">
        <f t="shared" si="1"/>
        <v>50000</v>
      </c>
      <c r="J82" s="57">
        <v>0</v>
      </c>
    </row>
    <row r="83" spans="1:10" x14ac:dyDescent="0.25">
      <c r="A83" s="132" t="s">
        <v>179</v>
      </c>
      <c r="B83" s="132"/>
      <c r="C83" s="133">
        <v>0</v>
      </c>
      <c r="D83" s="112"/>
      <c r="E83" s="111">
        <v>0</v>
      </c>
      <c r="F83" s="112"/>
      <c r="G83" s="111">
        <f t="shared" si="0"/>
        <v>0</v>
      </c>
      <c r="H83" s="112"/>
      <c r="I83" s="57">
        <f t="shared" si="1"/>
        <v>0</v>
      </c>
      <c r="J83" s="57">
        <v>0</v>
      </c>
    </row>
    <row r="84" spans="1:10" x14ac:dyDescent="0.25">
      <c r="A84" s="132" t="s">
        <v>180</v>
      </c>
      <c r="B84" s="132"/>
      <c r="C84" s="133">
        <v>0</v>
      </c>
      <c r="D84" s="112"/>
      <c r="E84" s="111">
        <v>0</v>
      </c>
      <c r="F84" s="112"/>
      <c r="G84" s="111">
        <f t="shared" si="0"/>
        <v>0</v>
      </c>
      <c r="H84" s="112"/>
      <c r="I84" s="57">
        <f t="shared" si="1"/>
        <v>0</v>
      </c>
      <c r="J84" s="57">
        <v>0</v>
      </c>
    </row>
    <row r="85" spans="1:10" x14ac:dyDescent="0.25">
      <c r="A85" s="132" t="s">
        <v>181</v>
      </c>
      <c r="B85" s="132"/>
      <c r="C85" s="133">
        <v>0</v>
      </c>
      <c r="D85" s="112"/>
      <c r="E85" s="111">
        <v>0</v>
      </c>
      <c r="F85" s="112"/>
      <c r="G85" s="111">
        <f t="shared" si="0"/>
        <v>0</v>
      </c>
      <c r="H85" s="112"/>
      <c r="I85" s="57">
        <f t="shared" si="1"/>
        <v>0</v>
      </c>
      <c r="J85" s="57">
        <v>0</v>
      </c>
    </row>
    <row r="86" spans="1:10" x14ac:dyDescent="0.25">
      <c r="A86" s="139" t="s">
        <v>116</v>
      </c>
      <c r="B86" s="140"/>
      <c r="C86" s="133">
        <f>SUM(C80:D85)</f>
        <v>50000</v>
      </c>
      <c r="D86" s="112"/>
      <c r="E86" s="111">
        <f>SUM(E80:F85)</f>
        <v>0</v>
      </c>
      <c r="F86" s="112"/>
      <c r="G86" s="111">
        <f>SUM(G80:H85)</f>
        <v>50000</v>
      </c>
      <c r="H86" s="112"/>
      <c r="I86" s="57">
        <f>SUM(I80:I85)</f>
        <v>50000</v>
      </c>
      <c r="J86" s="57">
        <f>SUM(J80:J85)</f>
        <v>0</v>
      </c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126" t="s">
        <v>182</v>
      </c>
      <c r="B88" s="83"/>
      <c r="C88" s="83"/>
      <c r="D88" s="83"/>
      <c r="E88" s="83"/>
      <c r="F88" s="83"/>
      <c r="G88" s="83"/>
      <c r="H88" s="83"/>
      <c r="I88" s="83"/>
      <c r="J88" s="83"/>
    </row>
    <row r="89" spans="1:10" x14ac:dyDescent="0.25">
      <c r="A89" s="126" t="s">
        <v>183</v>
      </c>
      <c r="B89" s="83"/>
      <c r="C89" s="83"/>
      <c r="D89" s="83"/>
      <c r="E89" s="83"/>
      <c r="F89" s="83"/>
      <c r="G89" s="83"/>
      <c r="H89" s="83"/>
      <c r="I89" s="83"/>
      <c r="J89" s="83"/>
    </row>
    <row r="90" spans="1:10" x14ac:dyDescent="0.25">
      <c r="A90" s="126" t="s">
        <v>184</v>
      </c>
      <c r="B90" s="83"/>
      <c r="C90" s="83"/>
      <c r="D90" s="83"/>
      <c r="E90" s="83"/>
      <c r="F90" s="83"/>
      <c r="G90" s="83"/>
      <c r="H90" s="83"/>
      <c r="I90" s="83"/>
      <c r="J90" s="83"/>
    </row>
    <row r="91" spans="1:10" x14ac:dyDescent="0.25">
      <c r="A91" s="126" t="s">
        <v>185</v>
      </c>
      <c r="B91" s="83"/>
      <c r="C91" s="83"/>
      <c r="D91" s="83"/>
      <c r="E91" s="83"/>
      <c r="F91" s="83"/>
      <c r="G91" s="83"/>
      <c r="H91" s="83"/>
      <c r="I91" s="83"/>
      <c r="J91" s="83"/>
    </row>
    <row r="92" spans="1:10" ht="23.25" customHeight="1" x14ac:dyDescent="0.25">
      <c r="A92" s="137" t="s">
        <v>186</v>
      </c>
      <c r="B92" s="138"/>
      <c r="C92" s="138"/>
      <c r="D92" s="138"/>
      <c r="E92" s="138"/>
      <c r="F92" s="138"/>
      <c r="G92" s="138"/>
      <c r="H92" s="138"/>
      <c r="I92" s="138"/>
      <c r="J92" s="138"/>
    </row>
    <row r="93" spans="1:10" x14ac:dyDescent="0.25">
      <c r="A93" s="126" t="s">
        <v>187</v>
      </c>
      <c r="B93" s="83"/>
      <c r="C93" s="83"/>
      <c r="D93" s="83"/>
      <c r="E93" s="83"/>
      <c r="F93" s="83"/>
      <c r="G93" s="83"/>
      <c r="H93" s="83"/>
      <c r="I93" s="83"/>
      <c r="J93" s="83"/>
    </row>
    <row r="94" spans="1:10" x14ac:dyDescent="0.25">
      <c r="A94" s="83"/>
      <c r="B94" s="83"/>
      <c r="C94" s="83"/>
      <c r="D94" s="83"/>
      <c r="E94" s="83"/>
      <c r="F94" s="83"/>
      <c r="G94" s="83"/>
      <c r="H94" s="83"/>
      <c r="I94" s="83"/>
      <c r="J94" s="83"/>
    </row>
    <row r="95" spans="1:10" x14ac:dyDescent="0.25">
      <c r="A95" s="106" t="s">
        <v>188</v>
      </c>
      <c r="B95" s="85"/>
      <c r="C95" s="85"/>
      <c r="D95" s="85"/>
      <c r="E95" s="85"/>
      <c r="F95" s="85"/>
      <c r="G95" s="85"/>
      <c r="H95" s="85"/>
      <c r="I95" s="85"/>
      <c r="J95" s="86"/>
    </row>
    <row r="96" spans="1:10" x14ac:dyDescent="0.25">
      <c r="A96" s="147" t="s">
        <v>189</v>
      </c>
      <c r="B96" s="85"/>
      <c r="C96" s="85"/>
      <c r="D96" s="85"/>
      <c r="E96" s="85"/>
      <c r="F96" s="85"/>
      <c r="G96" s="86"/>
      <c r="H96" s="148">
        <f>I39</f>
        <v>50000</v>
      </c>
      <c r="I96" s="149"/>
      <c r="J96" s="110"/>
    </row>
    <row r="97" spans="1:10" x14ac:dyDescent="0.25">
      <c r="A97" s="147" t="s">
        <v>190</v>
      </c>
      <c r="B97" s="85"/>
      <c r="C97" s="85"/>
      <c r="D97" s="85"/>
      <c r="E97" s="85"/>
      <c r="F97" s="85"/>
      <c r="G97" s="86"/>
      <c r="H97" s="151">
        <f>I86</f>
        <v>50000</v>
      </c>
      <c r="I97" s="149"/>
      <c r="J97" s="110"/>
    </row>
    <row r="98" spans="1:10" x14ac:dyDescent="0.25">
      <c r="A98" s="147" t="s">
        <v>191</v>
      </c>
      <c r="B98" s="85"/>
      <c r="C98" s="85"/>
      <c r="D98" s="85"/>
      <c r="E98" s="85"/>
      <c r="F98" s="85"/>
      <c r="G98" s="86"/>
      <c r="H98" s="148">
        <f>I37-H97-I38</f>
        <v>0</v>
      </c>
      <c r="I98" s="149"/>
      <c r="J98" s="110"/>
    </row>
    <row r="99" spans="1:10" x14ac:dyDescent="0.25">
      <c r="A99" s="147" t="s">
        <v>192</v>
      </c>
      <c r="B99" s="85"/>
      <c r="C99" s="85"/>
      <c r="D99" s="85"/>
      <c r="E99" s="85"/>
      <c r="F99" s="85"/>
      <c r="G99" s="86"/>
      <c r="H99" s="111">
        <v>0</v>
      </c>
      <c r="I99" s="150"/>
      <c r="J99" s="112"/>
    </row>
    <row r="100" spans="1:10" x14ac:dyDescent="0.25">
      <c r="A100" s="147" t="s">
        <v>193</v>
      </c>
      <c r="B100" s="85"/>
      <c r="C100" s="85"/>
      <c r="D100" s="85"/>
      <c r="E100" s="85"/>
      <c r="F100" s="85"/>
      <c r="G100" s="86"/>
      <c r="H100" s="148">
        <f>H98-H99</f>
        <v>0</v>
      </c>
      <c r="I100" s="149"/>
      <c r="J100" s="110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141" t="s">
        <v>194</v>
      </c>
      <c r="B102" s="142"/>
      <c r="C102" s="142"/>
      <c r="D102" s="142"/>
      <c r="E102" s="142"/>
      <c r="F102" s="142"/>
      <c r="G102" s="142"/>
      <c r="H102" s="142"/>
      <c r="I102" s="142"/>
      <c r="J102" s="143"/>
    </row>
    <row r="103" spans="1:10" ht="12" customHeight="1" x14ac:dyDescent="0.25">
      <c r="A103" s="144"/>
      <c r="B103" s="145"/>
      <c r="C103" s="145"/>
      <c r="D103" s="145"/>
      <c r="E103" s="145"/>
      <c r="F103" s="145"/>
      <c r="G103" s="145"/>
      <c r="H103" s="145"/>
      <c r="I103" s="145"/>
      <c r="J103" s="146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8"/>
      <c r="B105" s="58" t="s">
        <v>248</v>
      </c>
      <c r="C105" s="58"/>
      <c r="D105" s="58"/>
      <c r="E105" s="58"/>
      <c r="F105" s="58"/>
      <c r="G105" s="58"/>
      <c r="H105" s="58"/>
      <c r="I105" s="58"/>
      <c r="J105" s="52"/>
    </row>
    <row r="106" spans="1:10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2"/>
    </row>
    <row r="107" spans="1:10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2"/>
    </row>
    <row r="108" spans="1:10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2"/>
    </row>
    <row r="109" spans="1:10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2"/>
    </row>
    <row r="110" spans="1:10" x14ac:dyDescent="0.25">
      <c r="A110" s="58"/>
      <c r="B110" s="59" t="s">
        <v>117</v>
      </c>
      <c r="C110" s="58"/>
      <c r="D110" s="58"/>
      <c r="E110" s="58"/>
      <c r="F110" s="58"/>
      <c r="G110" s="58"/>
      <c r="H110" s="59" t="s">
        <v>118</v>
      </c>
      <c r="I110" s="58"/>
      <c r="J110" s="52"/>
    </row>
    <row r="111" spans="1:10" x14ac:dyDescent="0.25">
      <c r="A111" s="58"/>
      <c r="B111" s="58" t="s">
        <v>119</v>
      </c>
      <c r="C111" s="58"/>
      <c r="D111" s="58"/>
      <c r="E111" s="58"/>
      <c r="F111" s="58"/>
      <c r="G111" s="58"/>
      <c r="H111" s="58" t="s">
        <v>120</v>
      </c>
      <c r="I111" s="58"/>
    </row>
    <row r="112" spans="1:10" x14ac:dyDescent="0.25">
      <c r="B112" s="60" t="s">
        <v>121</v>
      </c>
      <c r="H112" s="48" t="s">
        <v>122</v>
      </c>
    </row>
  </sheetData>
  <mergeCells count="147"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topLeftCell="A106" workbookViewId="0">
      <selection activeCell="B114" sqref="B114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2" bestFit="1" customWidth="1"/>
    <col min="4" max="5" width="10.42578125" style="2" customWidth="1"/>
  </cols>
  <sheetData>
    <row r="1" spans="1:5" x14ac:dyDescent="0.25">
      <c r="A1" s="4" t="s">
        <v>37</v>
      </c>
      <c r="B1" s="5"/>
      <c r="C1" s="4"/>
      <c r="D1" s="4"/>
      <c r="E1" s="6"/>
    </row>
    <row r="2" spans="1:5" x14ac:dyDescent="0.25">
      <c r="A2" s="7"/>
      <c r="B2" s="8"/>
      <c r="C2" s="9"/>
      <c r="D2" s="6"/>
      <c r="E2" s="6"/>
    </row>
    <row r="3" spans="1:5" x14ac:dyDescent="0.25">
      <c r="A3" s="4" t="s">
        <v>58</v>
      </c>
      <c r="B3" s="5"/>
      <c r="C3" s="4"/>
      <c r="D3" s="4"/>
      <c r="E3" s="6"/>
    </row>
    <row r="4" spans="1:5" x14ac:dyDescent="0.25">
      <c r="A4" s="4" t="s">
        <v>38</v>
      </c>
      <c r="B4" s="5"/>
      <c r="C4" s="4"/>
      <c r="D4" s="4"/>
      <c r="E4" s="6"/>
    </row>
    <row r="5" spans="1:5" x14ac:dyDescent="0.25">
      <c r="A5" s="7"/>
      <c r="B5" s="8"/>
      <c r="C5" s="9"/>
      <c r="D5" s="6"/>
      <c r="E5" s="6"/>
    </row>
    <row r="6" spans="1:5" x14ac:dyDescent="0.25">
      <c r="A6" s="10" t="s">
        <v>39</v>
      </c>
      <c r="B6" s="11"/>
      <c r="C6" s="9"/>
      <c r="D6" s="6"/>
      <c r="E6" s="12" t="s">
        <v>40</v>
      </c>
    </row>
    <row r="7" spans="1:5" x14ac:dyDescent="0.25">
      <c r="A7" s="10" t="s">
        <v>41</v>
      </c>
      <c r="B7" s="8"/>
      <c r="C7" s="9"/>
      <c r="D7" s="6"/>
      <c r="E7" s="12" t="s">
        <v>42</v>
      </c>
    </row>
    <row r="8" spans="1:5" x14ac:dyDescent="0.25">
      <c r="A8" s="10" t="s">
        <v>43</v>
      </c>
      <c r="B8" s="8"/>
      <c r="C8" s="9"/>
      <c r="D8" s="6"/>
      <c r="E8" s="12" t="s">
        <v>44</v>
      </c>
    </row>
    <row r="9" spans="1:5" x14ac:dyDescent="0.25">
      <c r="A9" s="13" t="s">
        <v>45</v>
      </c>
      <c r="B9" s="8"/>
      <c r="C9" s="6"/>
      <c r="D9" s="6"/>
      <c r="E9" s="12" t="s">
        <v>46</v>
      </c>
    </row>
    <row r="10" spans="1:5" x14ac:dyDescent="0.25">
      <c r="A10" s="10" t="s">
        <v>47</v>
      </c>
      <c r="B10" s="11"/>
      <c r="C10" s="6"/>
      <c r="D10" s="6"/>
      <c r="E10" s="14" t="s">
        <v>48</v>
      </c>
    </row>
    <row r="11" spans="1:5" x14ac:dyDescent="0.25">
      <c r="A11" s="10" t="s">
        <v>49</v>
      </c>
      <c r="B11" s="11"/>
      <c r="C11" s="6"/>
      <c r="D11" s="6"/>
      <c r="E11" s="15" t="s">
        <v>50</v>
      </c>
    </row>
    <row r="12" spans="1:5" x14ac:dyDescent="0.25">
      <c r="A12" s="16" t="s">
        <v>51</v>
      </c>
      <c r="B12" s="17"/>
      <c r="C12" s="18"/>
      <c r="D12" s="18"/>
      <c r="E12" s="17"/>
    </row>
    <row r="13" spans="1:5" x14ac:dyDescent="0.25">
      <c r="A13" s="19" t="s">
        <v>52</v>
      </c>
      <c r="B13" s="20" t="s">
        <v>53</v>
      </c>
      <c r="C13" s="20" t="s">
        <v>54</v>
      </c>
      <c r="D13" s="20" t="s">
        <v>55</v>
      </c>
      <c r="E13" s="20" t="s">
        <v>56</v>
      </c>
    </row>
    <row r="14" spans="1:5" x14ac:dyDescent="0.25">
      <c r="A14" s="21"/>
      <c r="B14" s="22" t="s">
        <v>57</v>
      </c>
      <c r="C14" s="23"/>
      <c r="D14" s="23"/>
      <c r="E14" s="24">
        <v>3471.38</v>
      </c>
    </row>
    <row r="15" spans="1:5" s="30" customFormat="1" x14ac:dyDescent="0.25">
      <c r="A15" s="29">
        <v>43955</v>
      </c>
      <c r="B15" s="22" t="s">
        <v>59</v>
      </c>
      <c r="C15" s="23">
        <v>0</v>
      </c>
      <c r="D15" s="23">
        <v>100000</v>
      </c>
      <c r="E15" s="24">
        <f t="shared" ref="E15:E46" si="0">E14+D15-C15</f>
        <v>103471.38</v>
      </c>
    </row>
    <row r="16" spans="1:5" s="30" customFormat="1" x14ac:dyDescent="0.25">
      <c r="A16" s="29">
        <v>43955</v>
      </c>
      <c r="B16" s="22" t="s">
        <v>60</v>
      </c>
      <c r="C16" s="23">
        <v>0</v>
      </c>
      <c r="D16" s="23">
        <v>50000</v>
      </c>
      <c r="E16" s="24">
        <f t="shared" si="0"/>
        <v>153471.38</v>
      </c>
    </row>
    <row r="17" spans="1:5" x14ac:dyDescent="0.25">
      <c r="A17" s="31">
        <v>43955</v>
      </c>
      <c r="B17" s="32" t="s">
        <v>61</v>
      </c>
      <c r="C17" s="33">
        <v>1988.24</v>
      </c>
      <c r="D17" s="33">
        <v>0</v>
      </c>
      <c r="E17" s="24">
        <f t="shared" si="0"/>
        <v>151483.14000000001</v>
      </c>
    </row>
    <row r="18" spans="1:5" x14ac:dyDescent="0.25">
      <c r="A18" s="31">
        <v>43955</v>
      </c>
      <c r="B18" s="32" t="s">
        <v>62</v>
      </c>
      <c r="C18" s="33">
        <v>487.45</v>
      </c>
      <c r="D18" s="33">
        <v>0</v>
      </c>
      <c r="E18" s="24">
        <f t="shared" si="0"/>
        <v>150995.69</v>
      </c>
    </row>
    <row r="19" spans="1:5" x14ac:dyDescent="0.25">
      <c r="A19" s="31">
        <v>43956</v>
      </c>
      <c r="B19" s="32" t="s">
        <v>63</v>
      </c>
      <c r="C19" s="33">
        <v>240</v>
      </c>
      <c r="D19" s="33">
        <v>0</v>
      </c>
      <c r="E19" s="24">
        <f t="shared" si="0"/>
        <v>150755.69</v>
      </c>
    </row>
    <row r="20" spans="1:5" x14ac:dyDescent="0.25">
      <c r="A20" s="29">
        <v>43958</v>
      </c>
      <c r="B20" s="22" t="s">
        <v>64</v>
      </c>
      <c r="C20" s="23">
        <v>4650.03</v>
      </c>
      <c r="D20" s="23">
        <v>0</v>
      </c>
      <c r="E20" s="24">
        <f t="shared" si="0"/>
        <v>146105.66</v>
      </c>
    </row>
    <row r="21" spans="1:5" x14ac:dyDescent="0.25">
      <c r="A21" s="29">
        <v>43958</v>
      </c>
      <c r="B21" s="22" t="s">
        <v>65</v>
      </c>
      <c r="C21" s="23">
        <v>4148.29</v>
      </c>
      <c r="D21" s="23">
        <v>0</v>
      </c>
      <c r="E21" s="24">
        <f t="shared" si="0"/>
        <v>141957.37</v>
      </c>
    </row>
    <row r="22" spans="1:5" x14ac:dyDescent="0.25">
      <c r="A22" s="29">
        <v>43958</v>
      </c>
      <c r="B22" s="22" t="s">
        <v>66</v>
      </c>
      <c r="C22" s="23">
        <v>4674.66</v>
      </c>
      <c r="D22" s="23">
        <v>0</v>
      </c>
      <c r="E22" s="24">
        <f t="shared" si="0"/>
        <v>137282.71</v>
      </c>
    </row>
    <row r="23" spans="1:5" x14ac:dyDescent="0.25">
      <c r="A23" s="31">
        <v>43958</v>
      </c>
      <c r="B23" s="32" t="s">
        <v>67</v>
      </c>
      <c r="C23" s="33">
        <v>107.22</v>
      </c>
      <c r="D23" s="33">
        <v>0</v>
      </c>
      <c r="E23" s="24">
        <f t="shared" si="0"/>
        <v>137175.49</v>
      </c>
    </row>
    <row r="24" spans="1:5" x14ac:dyDescent="0.25">
      <c r="A24" s="29">
        <v>43958</v>
      </c>
      <c r="B24" s="22" t="s">
        <v>68</v>
      </c>
      <c r="C24" s="23">
        <v>5418.49</v>
      </c>
      <c r="D24" s="23">
        <v>0</v>
      </c>
      <c r="E24" s="24">
        <f t="shared" si="0"/>
        <v>131757</v>
      </c>
    </row>
    <row r="25" spans="1:5" x14ac:dyDescent="0.25">
      <c r="A25" s="29">
        <v>43958</v>
      </c>
      <c r="B25" s="22" t="s">
        <v>69</v>
      </c>
      <c r="C25" s="23">
        <v>4452.58</v>
      </c>
      <c r="D25" s="23">
        <v>0</v>
      </c>
      <c r="E25" s="24">
        <f t="shared" si="0"/>
        <v>127304.42</v>
      </c>
    </row>
    <row r="26" spans="1:5" x14ac:dyDescent="0.25">
      <c r="A26" s="34">
        <v>43959</v>
      </c>
      <c r="B26" s="32" t="s">
        <v>70</v>
      </c>
      <c r="C26" s="33">
        <v>106.5</v>
      </c>
      <c r="D26" s="33">
        <v>0</v>
      </c>
      <c r="E26" s="24">
        <f t="shared" si="0"/>
        <v>127197.92</v>
      </c>
    </row>
    <row r="27" spans="1:5" x14ac:dyDescent="0.25">
      <c r="A27" s="34">
        <v>43959</v>
      </c>
      <c r="B27" s="32" t="s">
        <v>71</v>
      </c>
      <c r="C27" s="33">
        <v>200.76</v>
      </c>
      <c r="D27" s="33">
        <v>0</v>
      </c>
      <c r="E27" s="24">
        <f t="shared" si="0"/>
        <v>126997.16</v>
      </c>
    </row>
    <row r="28" spans="1:5" x14ac:dyDescent="0.25">
      <c r="A28" s="34">
        <v>43959</v>
      </c>
      <c r="B28" s="32" t="s">
        <v>72</v>
      </c>
      <c r="C28" s="33">
        <v>123.99</v>
      </c>
      <c r="D28" s="33">
        <v>0</v>
      </c>
      <c r="E28" s="24">
        <f t="shared" si="0"/>
        <v>126873.17</v>
      </c>
    </row>
    <row r="29" spans="1:5" x14ac:dyDescent="0.25">
      <c r="A29" s="34">
        <v>43962</v>
      </c>
      <c r="B29" s="32" t="s">
        <v>73</v>
      </c>
      <c r="C29" s="33">
        <v>360</v>
      </c>
      <c r="D29" s="33">
        <v>0</v>
      </c>
      <c r="E29" s="24">
        <f t="shared" si="0"/>
        <v>126513.17</v>
      </c>
    </row>
    <row r="30" spans="1:5" x14ac:dyDescent="0.25">
      <c r="A30" s="34">
        <v>43962</v>
      </c>
      <c r="B30" s="32" t="s">
        <v>74</v>
      </c>
      <c r="C30" s="33">
        <v>731</v>
      </c>
      <c r="D30" s="33">
        <v>0</v>
      </c>
      <c r="E30" s="24">
        <f t="shared" si="0"/>
        <v>125782.17</v>
      </c>
    </row>
    <row r="31" spans="1:5" x14ac:dyDescent="0.25">
      <c r="A31" s="34">
        <v>43962</v>
      </c>
      <c r="B31" s="32" t="s">
        <v>75</v>
      </c>
      <c r="C31" s="33">
        <v>95.92</v>
      </c>
      <c r="D31" s="33">
        <v>0</v>
      </c>
      <c r="E31" s="24">
        <f t="shared" si="0"/>
        <v>125686.25</v>
      </c>
    </row>
    <row r="32" spans="1:5" x14ac:dyDescent="0.25">
      <c r="A32" s="34">
        <v>43962</v>
      </c>
      <c r="B32" s="32" t="s">
        <v>76</v>
      </c>
      <c r="C32" s="33">
        <v>119.14</v>
      </c>
      <c r="D32" s="33">
        <v>0</v>
      </c>
      <c r="E32" s="24">
        <f t="shared" si="0"/>
        <v>125567.11</v>
      </c>
    </row>
    <row r="33" spans="1:5" x14ac:dyDescent="0.25">
      <c r="A33" s="34">
        <v>43963</v>
      </c>
      <c r="B33" s="32" t="s">
        <v>77</v>
      </c>
      <c r="C33" s="33">
        <v>50</v>
      </c>
      <c r="D33" s="33">
        <v>0</v>
      </c>
      <c r="E33" s="24">
        <f t="shared" si="0"/>
        <v>125517.11</v>
      </c>
    </row>
    <row r="34" spans="1:5" x14ac:dyDescent="0.25">
      <c r="A34" s="34">
        <v>43964</v>
      </c>
      <c r="B34" s="32" t="s">
        <v>78</v>
      </c>
      <c r="C34" s="33">
        <v>1310.27</v>
      </c>
      <c r="D34" s="33">
        <v>0</v>
      </c>
      <c r="E34" s="24">
        <f t="shared" si="0"/>
        <v>124206.84</v>
      </c>
    </row>
    <row r="35" spans="1:5" x14ac:dyDescent="0.25">
      <c r="A35" s="34">
        <v>43964</v>
      </c>
      <c r="B35" s="32" t="s">
        <v>79</v>
      </c>
      <c r="C35" s="33">
        <v>52.43</v>
      </c>
      <c r="D35" s="33">
        <v>0</v>
      </c>
      <c r="E35" s="24">
        <f t="shared" si="0"/>
        <v>124154.41</v>
      </c>
    </row>
    <row r="36" spans="1:5" x14ac:dyDescent="0.25">
      <c r="A36" s="34">
        <v>43964</v>
      </c>
      <c r="B36" s="32" t="s">
        <v>80</v>
      </c>
      <c r="C36" s="33">
        <v>80.73</v>
      </c>
      <c r="D36" s="33">
        <v>0</v>
      </c>
      <c r="E36" s="24">
        <f t="shared" si="0"/>
        <v>124073.68000000001</v>
      </c>
    </row>
    <row r="37" spans="1:5" x14ac:dyDescent="0.25">
      <c r="A37" s="34">
        <v>43964</v>
      </c>
      <c r="B37" s="32" t="s">
        <v>250</v>
      </c>
      <c r="C37" s="33">
        <v>175.11</v>
      </c>
      <c r="D37" s="33">
        <v>0</v>
      </c>
      <c r="E37" s="24">
        <f t="shared" si="0"/>
        <v>123898.57</v>
      </c>
    </row>
    <row r="38" spans="1:5" x14ac:dyDescent="0.25">
      <c r="A38" s="34">
        <v>43964</v>
      </c>
      <c r="B38" s="32" t="s">
        <v>81</v>
      </c>
      <c r="C38" s="33">
        <v>422.87</v>
      </c>
      <c r="D38" s="33">
        <v>0</v>
      </c>
      <c r="E38" s="24">
        <f t="shared" si="0"/>
        <v>123475.70000000001</v>
      </c>
    </row>
    <row r="39" spans="1:5" x14ac:dyDescent="0.25">
      <c r="A39" s="34">
        <v>43964</v>
      </c>
      <c r="B39" s="32" t="s">
        <v>82</v>
      </c>
      <c r="C39" s="33">
        <v>372.99</v>
      </c>
      <c r="D39" s="33">
        <v>0</v>
      </c>
      <c r="E39" s="24">
        <f t="shared" si="0"/>
        <v>123102.71</v>
      </c>
    </row>
    <row r="40" spans="1:5" x14ac:dyDescent="0.25">
      <c r="A40" s="34">
        <v>43964</v>
      </c>
      <c r="B40" s="32" t="s">
        <v>83</v>
      </c>
      <c r="C40" s="33">
        <v>576.67999999999995</v>
      </c>
      <c r="D40" s="33">
        <v>0</v>
      </c>
      <c r="E40" s="24">
        <f t="shared" si="0"/>
        <v>122526.03000000001</v>
      </c>
    </row>
    <row r="41" spans="1:5" x14ac:dyDescent="0.25">
      <c r="A41" s="34">
        <v>43966</v>
      </c>
      <c r="B41" s="32" t="s">
        <v>84</v>
      </c>
      <c r="C41" s="33">
        <v>398.75</v>
      </c>
      <c r="D41" s="33">
        <v>0</v>
      </c>
      <c r="E41" s="24">
        <f t="shared" si="0"/>
        <v>122127.28000000001</v>
      </c>
    </row>
    <row r="42" spans="1:5" x14ac:dyDescent="0.25">
      <c r="A42" s="34">
        <v>43966</v>
      </c>
      <c r="B42" s="32" t="s">
        <v>85</v>
      </c>
      <c r="C42" s="33">
        <v>250</v>
      </c>
      <c r="D42" s="33">
        <v>0</v>
      </c>
      <c r="E42" s="24">
        <f t="shared" si="0"/>
        <v>121877.28000000001</v>
      </c>
    </row>
    <row r="43" spans="1:5" x14ac:dyDescent="0.25">
      <c r="A43" s="34">
        <v>43966</v>
      </c>
      <c r="B43" s="32" t="s">
        <v>86</v>
      </c>
      <c r="C43" s="33">
        <v>2935.1</v>
      </c>
      <c r="D43" s="33">
        <v>0</v>
      </c>
      <c r="E43" s="24">
        <f t="shared" si="0"/>
        <v>118942.18000000001</v>
      </c>
    </row>
    <row r="44" spans="1:5" x14ac:dyDescent="0.25">
      <c r="A44" s="34">
        <v>43966</v>
      </c>
      <c r="B44" s="32" t="s">
        <v>87</v>
      </c>
      <c r="C44" s="33">
        <v>216.3</v>
      </c>
      <c r="D44" s="33">
        <v>0</v>
      </c>
      <c r="E44" s="24">
        <f t="shared" si="0"/>
        <v>118725.88</v>
      </c>
    </row>
    <row r="45" spans="1:5" x14ac:dyDescent="0.25">
      <c r="A45" s="34">
        <v>43966</v>
      </c>
      <c r="B45" s="32" t="s">
        <v>88</v>
      </c>
      <c r="C45" s="33">
        <v>780</v>
      </c>
      <c r="D45" s="33">
        <v>0</v>
      </c>
      <c r="E45" s="24">
        <f t="shared" si="0"/>
        <v>117945.88</v>
      </c>
    </row>
    <row r="46" spans="1:5" x14ac:dyDescent="0.25">
      <c r="A46" s="34">
        <v>43966</v>
      </c>
      <c r="B46" s="32" t="s">
        <v>89</v>
      </c>
      <c r="C46" s="33">
        <v>88.03</v>
      </c>
      <c r="D46" s="33">
        <v>0</v>
      </c>
      <c r="E46" s="24">
        <f t="shared" si="0"/>
        <v>117857.85</v>
      </c>
    </row>
    <row r="47" spans="1:5" x14ac:dyDescent="0.25">
      <c r="A47" s="34">
        <v>43969</v>
      </c>
      <c r="B47" s="32" t="s">
        <v>90</v>
      </c>
      <c r="C47" s="33">
        <v>1450</v>
      </c>
      <c r="D47" s="33">
        <v>0</v>
      </c>
      <c r="E47" s="24">
        <f t="shared" ref="E47:E63" si="1">E46+D47-C47</f>
        <v>116407.85</v>
      </c>
    </row>
    <row r="48" spans="1:5" x14ac:dyDescent="0.25">
      <c r="A48" s="34">
        <v>43970</v>
      </c>
      <c r="B48" s="32" t="s">
        <v>91</v>
      </c>
      <c r="C48" s="33">
        <v>240</v>
      </c>
      <c r="D48" s="33">
        <v>0</v>
      </c>
      <c r="E48" s="24">
        <f t="shared" si="1"/>
        <v>116167.85</v>
      </c>
    </row>
    <row r="49" spans="1:5" x14ac:dyDescent="0.25">
      <c r="A49" s="34">
        <v>43971</v>
      </c>
      <c r="B49" s="32" t="s">
        <v>92</v>
      </c>
      <c r="C49" s="33">
        <v>139.22999999999999</v>
      </c>
      <c r="D49" s="33">
        <v>0</v>
      </c>
      <c r="E49" s="24">
        <f t="shared" si="1"/>
        <v>116028.62000000001</v>
      </c>
    </row>
    <row r="50" spans="1:5" x14ac:dyDescent="0.25">
      <c r="A50" s="34">
        <v>43973</v>
      </c>
      <c r="B50" s="32" t="s">
        <v>94</v>
      </c>
      <c r="C50" s="33">
        <v>124.9</v>
      </c>
      <c r="D50" s="33">
        <v>0</v>
      </c>
      <c r="E50" s="24">
        <f t="shared" si="1"/>
        <v>115903.72000000002</v>
      </c>
    </row>
    <row r="51" spans="1:5" x14ac:dyDescent="0.25">
      <c r="A51" s="34">
        <v>43973</v>
      </c>
      <c r="B51" s="32" t="s">
        <v>93</v>
      </c>
      <c r="C51" s="33">
        <v>167.4</v>
      </c>
      <c r="D51" s="33">
        <v>0</v>
      </c>
      <c r="E51" s="24">
        <f t="shared" si="1"/>
        <v>115736.32000000002</v>
      </c>
    </row>
    <row r="52" spans="1:5" x14ac:dyDescent="0.25">
      <c r="A52" s="34">
        <v>43976</v>
      </c>
      <c r="B52" s="32" t="s">
        <v>95</v>
      </c>
      <c r="C52" s="33">
        <v>289.2</v>
      </c>
      <c r="D52" s="33">
        <v>0</v>
      </c>
      <c r="E52" s="24">
        <f t="shared" si="1"/>
        <v>115447.12000000002</v>
      </c>
    </row>
    <row r="53" spans="1:5" x14ac:dyDescent="0.25">
      <c r="A53" s="34">
        <v>43976</v>
      </c>
      <c r="B53" s="32" t="s">
        <v>96</v>
      </c>
      <c r="C53" s="33">
        <v>170.9</v>
      </c>
      <c r="D53" s="33">
        <v>0</v>
      </c>
      <c r="E53" s="24">
        <f t="shared" si="1"/>
        <v>115276.22000000003</v>
      </c>
    </row>
    <row r="54" spans="1:5" x14ac:dyDescent="0.25">
      <c r="A54" s="34">
        <v>43977</v>
      </c>
      <c r="B54" s="32" t="s">
        <v>97</v>
      </c>
      <c r="C54" s="33">
        <v>225</v>
      </c>
      <c r="D54" s="33">
        <v>0</v>
      </c>
      <c r="E54" s="24">
        <f t="shared" si="1"/>
        <v>115051.22000000003</v>
      </c>
    </row>
    <row r="55" spans="1:5" x14ac:dyDescent="0.25">
      <c r="A55" s="34">
        <v>43977</v>
      </c>
      <c r="B55" s="32" t="s">
        <v>98</v>
      </c>
      <c r="C55" s="33">
        <v>338.19</v>
      </c>
      <c r="D55" s="33">
        <v>0</v>
      </c>
      <c r="E55" s="24">
        <f t="shared" si="1"/>
        <v>114713.03000000003</v>
      </c>
    </row>
    <row r="56" spans="1:5" x14ac:dyDescent="0.25">
      <c r="A56" s="34">
        <v>43977</v>
      </c>
      <c r="B56" s="32" t="s">
        <v>99</v>
      </c>
      <c r="C56" s="33">
        <v>189.9</v>
      </c>
      <c r="D56" s="33">
        <v>0</v>
      </c>
      <c r="E56" s="24">
        <f t="shared" si="1"/>
        <v>114523.13000000003</v>
      </c>
    </row>
    <row r="57" spans="1:5" x14ac:dyDescent="0.25">
      <c r="A57" s="34">
        <v>43977</v>
      </c>
      <c r="B57" s="32" t="s">
        <v>100</v>
      </c>
      <c r="C57" s="33">
        <v>997.49</v>
      </c>
      <c r="D57" s="33">
        <v>0</v>
      </c>
      <c r="E57" s="24">
        <f t="shared" si="1"/>
        <v>113525.64000000003</v>
      </c>
    </row>
    <row r="58" spans="1:5" x14ac:dyDescent="0.25">
      <c r="A58" s="34">
        <v>43977</v>
      </c>
      <c r="B58" s="32" t="s">
        <v>102</v>
      </c>
      <c r="C58" s="33">
        <v>462.88</v>
      </c>
      <c r="D58" s="33">
        <v>0</v>
      </c>
      <c r="E58" s="24">
        <f t="shared" si="1"/>
        <v>113062.76000000002</v>
      </c>
    </row>
    <row r="59" spans="1:5" x14ac:dyDescent="0.25">
      <c r="A59" s="34">
        <v>43977</v>
      </c>
      <c r="B59" s="32" t="s">
        <v>103</v>
      </c>
      <c r="C59" s="33">
        <v>905.01</v>
      </c>
      <c r="D59" s="33">
        <v>0</v>
      </c>
      <c r="E59" s="24">
        <f t="shared" si="1"/>
        <v>112157.75000000003</v>
      </c>
    </row>
    <row r="60" spans="1:5" x14ac:dyDescent="0.25">
      <c r="A60" s="34">
        <v>43977</v>
      </c>
      <c r="B60" s="32" t="s">
        <v>101</v>
      </c>
      <c r="C60" s="33">
        <v>7240.04</v>
      </c>
      <c r="D60" s="33">
        <v>0</v>
      </c>
      <c r="E60" s="24">
        <f t="shared" si="1"/>
        <v>104917.71000000004</v>
      </c>
    </row>
    <row r="61" spans="1:5" x14ac:dyDescent="0.25">
      <c r="A61" s="34">
        <v>43977</v>
      </c>
      <c r="B61" s="32" t="s">
        <v>104</v>
      </c>
      <c r="C61" s="33">
        <v>72.989999999999995</v>
      </c>
      <c r="D61" s="33">
        <v>0</v>
      </c>
      <c r="E61" s="24">
        <f t="shared" si="1"/>
        <v>104844.72000000003</v>
      </c>
    </row>
    <row r="62" spans="1:5" x14ac:dyDescent="0.25">
      <c r="A62" s="34">
        <v>43978</v>
      </c>
      <c r="B62" s="32" t="s">
        <v>249</v>
      </c>
      <c r="C62" s="33">
        <v>6288.86</v>
      </c>
      <c r="D62" s="33">
        <v>0</v>
      </c>
      <c r="E62" s="24">
        <f t="shared" si="1"/>
        <v>98555.86000000003</v>
      </c>
    </row>
    <row r="63" spans="1:5" x14ac:dyDescent="0.25">
      <c r="A63" s="29">
        <v>43978</v>
      </c>
      <c r="B63" s="22" t="s">
        <v>105</v>
      </c>
      <c r="C63" s="23">
        <v>91324.99</v>
      </c>
      <c r="D63" s="23">
        <v>0</v>
      </c>
      <c r="E63" s="24">
        <f t="shared" si="1"/>
        <v>7230.8700000000244</v>
      </c>
    </row>
    <row r="64" spans="1:5" x14ac:dyDescent="0.25">
      <c r="A64" s="31">
        <v>43982</v>
      </c>
      <c r="B64" s="32" t="s">
        <v>106</v>
      </c>
      <c r="C64" s="33">
        <v>0</v>
      </c>
      <c r="D64" s="33">
        <v>219.75</v>
      </c>
      <c r="E64" s="24">
        <f t="shared" ref="E64:E65" si="2">E63+D64-C64</f>
        <v>7450.6200000000244</v>
      </c>
    </row>
    <row r="65" spans="1:5" x14ac:dyDescent="0.25">
      <c r="A65" s="31"/>
      <c r="B65" s="32" t="s">
        <v>107</v>
      </c>
      <c r="C65" s="33"/>
      <c r="D65" s="33"/>
      <c r="E65" s="24">
        <f t="shared" si="2"/>
        <v>7450.6200000000244</v>
      </c>
    </row>
    <row r="66" spans="1:5" ht="15.75" thickBot="1" x14ac:dyDescent="0.3">
      <c r="A66" s="25"/>
      <c r="B66" s="26"/>
      <c r="C66" s="27"/>
      <c r="D66" s="27"/>
      <c r="E66" s="28"/>
    </row>
    <row r="67" spans="1:5" ht="15.75" thickBot="1" x14ac:dyDescent="0.3">
      <c r="A67" s="25"/>
      <c r="B67" s="35" t="s">
        <v>108</v>
      </c>
      <c r="C67" s="36">
        <v>43952</v>
      </c>
      <c r="D67" s="27"/>
      <c r="E67" s="28"/>
    </row>
    <row r="68" spans="1:5" x14ac:dyDescent="0.25">
      <c r="A68" s="25"/>
      <c r="B68" s="37" t="s">
        <v>11</v>
      </c>
      <c r="C68" s="38">
        <v>3249.76</v>
      </c>
      <c r="D68" s="27"/>
      <c r="E68" s="28"/>
    </row>
    <row r="69" spans="1:5" x14ac:dyDescent="0.25">
      <c r="A69" s="25"/>
      <c r="B69" s="22" t="s">
        <v>27</v>
      </c>
      <c r="C69" s="23">
        <v>2990.67</v>
      </c>
      <c r="D69" s="27"/>
      <c r="E69" s="28"/>
    </row>
    <row r="70" spans="1:5" x14ac:dyDescent="0.25">
      <c r="A70" s="25"/>
      <c r="B70" s="22" t="s">
        <v>4</v>
      </c>
      <c r="C70" s="23">
        <v>1601.44</v>
      </c>
      <c r="D70" s="27"/>
      <c r="E70" s="28"/>
    </row>
    <row r="71" spans="1:5" x14ac:dyDescent="0.25">
      <c r="A71" s="25"/>
      <c r="B71" s="22" t="s">
        <v>109</v>
      </c>
      <c r="C71" s="23">
        <v>2182.23</v>
      </c>
      <c r="D71" s="27"/>
      <c r="E71" s="28"/>
    </row>
    <row r="72" spans="1:5" x14ac:dyDescent="0.25">
      <c r="A72" s="25"/>
      <c r="B72" s="22" t="s">
        <v>12</v>
      </c>
      <c r="C72" s="23">
        <v>2027.62</v>
      </c>
      <c r="D72" s="27"/>
      <c r="E72" s="28"/>
    </row>
    <row r="73" spans="1:5" x14ac:dyDescent="0.25">
      <c r="A73" s="25"/>
      <c r="B73" s="22" t="s">
        <v>7</v>
      </c>
      <c r="C73" s="23">
        <v>2298.29</v>
      </c>
      <c r="D73" s="27"/>
      <c r="E73" s="28"/>
    </row>
    <row r="74" spans="1:5" x14ac:dyDescent="0.25">
      <c r="A74" s="25"/>
      <c r="B74" s="22" t="s">
        <v>29</v>
      </c>
      <c r="C74" s="23">
        <v>3020.12</v>
      </c>
      <c r="D74" s="27"/>
      <c r="E74" s="28"/>
    </row>
    <row r="75" spans="1:5" x14ac:dyDescent="0.25">
      <c r="A75" s="25"/>
      <c r="B75" s="22" t="s">
        <v>30</v>
      </c>
      <c r="C75" s="23">
        <v>532.92999999999995</v>
      </c>
      <c r="D75" s="27"/>
      <c r="E75" s="28"/>
    </row>
    <row r="76" spans="1:5" x14ac:dyDescent="0.25">
      <c r="A76" s="25"/>
      <c r="B76" s="22" t="s">
        <v>23</v>
      </c>
      <c r="C76" s="23">
        <v>1484.18</v>
      </c>
      <c r="D76" s="27"/>
      <c r="E76" s="28"/>
    </row>
    <row r="77" spans="1:5" x14ac:dyDescent="0.25">
      <c r="A77" s="25"/>
      <c r="B77" s="22" t="s">
        <v>8</v>
      </c>
      <c r="C77" s="23">
        <v>1826.54</v>
      </c>
      <c r="D77" s="27"/>
      <c r="E77" s="28"/>
    </row>
    <row r="78" spans="1:5" x14ac:dyDescent="0.25">
      <c r="A78" s="25"/>
      <c r="B78" s="22" t="s">
        <v>110</v>
      </c>
      <c r="C78" s="23">
        <v>3120.39</v>
      </c>
      <c r="D78" s="27"/>
      <c r="E78" s="28"/>
    </row>
    <row r="79" spans="1:5" x14ac:dyDescent="0.25">
      <c r="A79" s="25"/>
      <c r="B79" s="22" t="s">
        <v>31</v>
      </c>
      <c r="C79" s="23">
        <v>3882.81</v>
      </c>
      <c r="D79" s="27"/>
      <c r="E79" s="28"/>
    </row>
    <row r="80" spans="1:5" x14ac:dyDescent="0.25">
      <c r="A80" s="25"/>
      <c r="B80" s="22" t="s">
        <v>111</v>
      </c>
      <c r="C80" s="23">
        <v>3990.05</v>
      </c>
      <c r="D80" s="27"/>
      <c r="E80" s="28"/>
    </row>
    <row r="81" spans="1:5" x14ac:dyDescent="0.25">
      <c r="A81" s="25"/>
      <c r="B81" s="22" t="s">
        <v>112</v>
      </c>
      <c r="C81" s="23">
        <v>2147.5300000000002</v>
      </c>
      <c r="D81" s="27"/>
      <c r="E81" s="28"/>
    </row>
    <row r="82" spans="1:5" x14ac:dyDescent="0.25">
      <c r="A82" s="25"/>
      <c r="B82" s="22" t="s">
        <v>113</v>
      </c>
      <c r="C82" s="23">
        <v>1770.01</v>
      </c>
      <c r="D82" s="27"/>
      <c r="E82" s="28"/>
    </row>
    <row r="83" spans="1:5" x14ac:dyDescent="0.25">
      <c r="A83" s="25"/>
      <c r="B83" s="22" t="s">
        <v>114</v>
      </c>
      <c r="C83" s="23">
        <v>3555.74</v>
      </c>
      <c r="D83" s="27"/>
      <c r="E83" s="28"/>
    </row>
    <row r="84" spans="1:5" x14ac:dyDescent="0.25">
      <c r="A84" s="25"/>
      <c r="B84" s="22" t="s">
        <v>1</v>
      </c>
      <c r="C84" s="23">
        <v>1019.02</v>
      </c>
      <c r="D84" s="27"/>
      <c r="E84" s="28"/>
    </row>
    <row r="85" spans="1:5" x14ac:dyDescent="0.25">
      <c r="A85" s="25"/>
      <c r="B85" s="22" t="s">
        <v>10</v>
      </c>
      <c r="C85" s="23">
        <v>1571.1</v>
      </c>
      <c r="D85" s="27"/>
      <c r="E85" s="28"/>
    </row>
    <row r="86" spans="1:5" x14ac:dyDescent="0.25">
      <c r="A86" s="25"/>
      <c r="B86" s="22" t="s">
        <v>18</v>
      </c>
      <c r="C86" s="23">
        <v>1664.47</v>
      </c>
      <c r="D86" s="27"/>
      <c r="E86" s="28"/>
    </row>
    <row r="87" spans="1:5" x14ac:dyDescent="0.25">
      <c r="A87" s="25"/>
      <c r="B87" s="22" t="s">
        <v>5</v>
      </c>
      <c r="C87" s="23">
        <v>1991.96</v>
      </c>
      <c r="D87" s="27"/>
      <c r="E87" s="28"/>
    </row>
    <row r="88" spans="1:5" x14ac:dyDescent="0.25">
      <c r="A88" s="25"/>
      <c r="B88" s="22" t="s">
        <v>13</v>
      </c>
      <c r="C88" s="23">
        <v>1399.54</v>
      </c>
      <c r="D88" s="27"/>
      <c r="E88" s="28"/>
    </row>
    <row r="89" spans="1:5" x14ac:dyDescent="0.25">
      <c r="A89" s="25"/>
      <c r="B89" s="22" t="s">
        <v>19</v>
      </c>
      <c r="C89" s="23">
        <v>2506.4299999999998</v>
      </c>
      <c r="D89" s="27"/>
      <c r="E89" s="28"/>
    </row>
    <row r="90" spans="1:5" x14ac:dyDescent="0.25">
      <c r="A90" s="25"/>
      <c r="B90" s="22" t="s">
        <v>20</v>
      </c>
      <c r="C90" s="23">
        <v>5417.85</v>
      </c>
      <c r="D90" s="27"/>
      <c r="E90" s="28"/>
    </row>
    <row r="91" spans="1:5" x14ac:dyDescent="0.25">
      <c r="A91" s="25"/>
      <c r="B91" s="22" t="s">
        <v>34</v>
      </c>
      <c r="C91" s="23">
        <v>2153.4499999999998</v>
      </c>
      <c r="D91" s="27"/>
      <c r="E91" s="28"/>
    </row>
    <row r="92" spans="1:5" x14ac:dyDescent="0.25">
      <c r="A92" s="25"/>
      <c r="B92" s="22" t="s">
        <v>115</v>
      </c>
      <c r="C92" s="23">
        <v>2123.1799999999998</v>
      </c>
      <c r="D92" s="27"/>
      <c r="E92" s="28"/>
    </row>
    <row r="93" spans="1:5" x14ac:dyDescent="0.25">
      <c r="A93" s="25"/>
      <c r="B93" s="22" t="s">
        <v>14</v>
      </c>
      <c r="C93" s="23">
        <v>1644.99</v>
      </c>
      <c r="D93" s="27"/>
      <c r="E93" s="28"/>
    </row>
    <row r="94" spans="1:5" x14ac:dyDescent="0.25">
      <c r="A94" s="25"/>
      <c r="B94" s="22" t="s">
        <v>15</v>
      </c>
      <c r="C94" s="23">
        <v>1755.35</v>
      </c>
      <c r="D94" s="27"/>
      <c r="E94" s="28"/>
    </row>
    <row r="95" spans="1:5" x14ac:dyDescent="0.25">
      <c r="A95" s="25"/>
      <c r="B95" s="22" t="s">
        <v>26</v>
      </c>
      <c r="C95" s="23">
        <v>4402.28</v>
      </c>
      <c r="D95" s="27"/>
      <c r="E95" s="28"/>
    </row>
    <row r="96" spans="1:5" x14ac:dyDescent="0.25">
      <c r="A96" s="25"/>
      <c r="B96" s="22" t="s">
        <v>32</v>
      </c>
      <c r="C96" s="23">
        <v>1706.36</v>
      </c>
      <c r="D96" s="27"/>
      <c r="E96" s="28"/>
    </row>
    <row r="97" spans="1:5" x14ac:dyDescent="0.25">
      <c r="A97" s="25"/>
      <c r="B97" s="22" t="s">
        <v>24</v>
      </c>
      <c r="C97" s="23">
        <v>2343.08</v>
      </c>
      <c r="D97" s="27"/>
      <c r="E97" s="28"/>
    </row>
    <row r="98" spans="1:5" x14ac:dyDescent="0.25">
      <c r="A98" s="25"/>
      <c r="B98" s="22" t="s">
        <v>35</v>
      </c>
      <c r="C98" s="23">
        <v>1601.87</v>
      </c>
      <c r="D98" s="27"/>
      <c r="E98" s="28"/>
    </row>
    <row r="99" spans="1:5" x14ac:dyDescent="0.25">
      <c r="A99" s="25"/>
      <c r="B99" s="22" t="s">
        <v>21</v>
      </c>
      <c r="C99" s="23">
        <v>2593.44</v>
      </c>
      <c r="D99" s="27"/>
      <c r="E99" s="28"/>
    </row>
    <row r="100" spans="1:5" x14ac:dyDescent="0.25">
      <c r="A100" s="25"/>
      <c r="B100" s="39" t="s">
        <v>6</v>
      </c>
      <c r="C100" s="40">
        <v>2123.17</v>
      </c>
      <c r="D100" s="27"/>
      <c r="E100" s="28"/>
    </row>
    <row r="101" spans="1:5" x14ac:dyDescent="0.25">
      <c r="A101" s="25"/>
      <c r="B101" s="39" t="s">
        <v>16</v>
      </c>
      <c r="C101" s="40">
        <v>1310.95</v>
      </c>
      <c r="D101" s="27"/>
      <c r="E101" s="28"/>
    </row>
    <row r="102" spans="1:5" x14ac:dyDescent="0.25">
      <c r="A102" s="25"/>
      <c r="B102" s="39" t="s">
        <v>9</v>
      </c>
      <c r="C102" s="40">
        <v>1734.02</v>
      </c>
      <c r="D102" s="27"/>
      <c r="E102" s="28"/>
    </row>
    <row r="103" spans="1:5" x14ac:dyDescent="0.25">
      <c r="A103" s="25"/>
      <c r="B103" s="39" t="s">
        <v>36</v>
      </c>
      <c r="C103" s="40">
        <v>1586.51</v>
      </c>
      <c r="D103" s="27"/>
      <c r="E103" s="28"/>
    </row>
    <row r="104" spans="1:5" x14ac:dyDescent="0.25">
      <c r="A104" s="25"/>
      <c r="B104" s="39" t="s">
        <v>33</v>
      </c>
      <c r="C104" s="40">
        <v>3210.2</v>
      </c>
      <c r="D104" s="27"/>
      <c r="E104" s="28"/>
    </row>
    <row r="105" spans="1:5" x14ac:dyDescent="0.25">
      <c r="A105" s="25"/>
      <c r="B105" s="39" t="s">
        <v>17</v>
      </c>
      <c r="C105" s="40">
        <v>1973.74</v>
      </c>
      <c r="D105" s="27"/>
      <c r="E105" s="28"/>
    </row>
    <row r="106" spans="1:5" x14ac:dyDescent="0.25">
      <c r="A106" s="25"/>
      <c r="B106" s="39" t="s">
        <v>22</v>
      </c>
      <c r="C106" s="40">
        <v>1811.29</v>
      </c>
      <c r="D106" s="27"/>
      <c r="E106" s="28"/>
    </row>
    <row r="107" spans="1:5" ht="15.75" thickBot="1" x14ac:dyDescent="0.3">
      <c r="A107" s="25"/>
      <c r="B107" s="39" t="s">
        <v>28</v>
      </c>
      <c r="C107" s="40">
        <v>2000.43</v>
      </c>
      <c r="D107" s="27"/>
      <c r="E107" s="28"/>
    </row>
    <row r="108" spans="1:5" ht="15.75" thickBot="1" x14ac:dyDescent="0.3">
      <c r="A108" s="25"/>
      <c r="B108" s="41" t="s">
        <v>116</v>
      </c>
      <c r="C108" s="42">
        <f>SUM(C68:C107)</f>
        <v>91324.989999999976</v>
      </c>
      <c r="D108" s="27"/>
      <c r="E108" s="28"/>
    </row>
    <row r="109" spans="1:5" x14ac:dyDescent="0.25">
      <c r="A109" s="25"/>
      <c r="B109" s="26"/>
      <c r="C109" s="27"/>
      <c r="D109" s="27"/>
      <c r="E109" s="28"/>
    </row>
    <row r="110" spans="1:5" s="30" customFormat="1" x14ac:dyDescent="0.25">
      <c r="A110" s="43" t="s">
        <v>123</v>
      </c>
      <c r="B110" s="44"/>
      <c r="C110" s="44"/>
      <c r="D110"/>
      <c r="E110" s="28"/>
    </row>
    <row r="111" spans="1:5" s="30" customFormat="1" x14ac:dyDescent="0.25">
      <c r="A111" s="43"/>
      <c r="B111" s="44"/>
      <c r="C111" s="44"/>
      <c r="D111"/>
      <c r="E111" s="28"/>
    </row>
    <row r="112" spans="1:5" s="30" customFormat="1" x14ac:dyDescent="0.25">
      <c r="A112" s="43"/>
      <c r="B112" s="44"/>
      <c r="C112" s="44"/>
      <c r="D112"/>
      <c r="E112" s="28"/>
    </row>
    <row r="113" spans="1:5" s="30" customFormat="1" x14ac:dyDescent="0.25">
      <c r="A113" s="43"/>
      <c r="B113" s="44"/>
      <c r="C113" s="44"/>
      <c r="D113"/>
      <c r="E113" s="28"/>
    </row>
    <row r="114" spans="1:5" s="30" customFormat="1" x14ac:dyDescent="0.25">
      <c r="A114" s="43"/>
      <c r="B114" s="45" t="s">
        <v>117</v>
      </c>
      <c r="C114" s="46" t="s">
        <v>118</v>
      </c>
      <c r="D114"/>
      <c r="E114" s="28"/>
    </row>
    <row r="115" spans="1:5" s="30" customFormat="1" x14ac:dyDescent="0.25">
      <c r="A115" s="43"/>
      <c r="B115" s="47" t="s">
        <v>119</v>
      </c>
      <c r="C115" s="48" t="s">
        <v>120</v>
      </c>
      <c r="D115"/>
      <c r="E115" s="28"/>
    </row>
    <row r="116" spans="1:5" s="30" customFormat="1" x14ac:dyDescent="0.25">
      <c r="A116" s="49"/>
      <c r="B116" s="47" t="s">
        <v>121</v>
      </c>
      <c r="C116" s="48" t="s">
        <v>122</v>
      </c>
      <c r="D116"/>
      <c r="E116" s="28"/>
    </row>
    <row r="117" spans="1:5" x14ac:dyDescent="0.25">
      <c r="A117" s="25"/>
      <c r="B117" s="26"/>
      <c r="C117" s="27"/>
      <c r="D117" s="27"/>
      <c r="E117" s="28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opLeftCell="A91" workbookViewId="0">
      <selection activeCell="D113" sqref="D113"/>
    </sheetView>
  </sheetViews>
  <sheetFormatPr defaultRowHeight="15" x14ac:dyDescent="0.25"/>
  <cols>
    <col min="1" max="1" width="10.7109375" bestFit="1" customWidth="1"/>
    <col min="2" max="2" width="8.7109375" style="3" customWidth="1"/>
    <col min="3" max="3" width="41.5703125" customWidth="1"/>
    <col min="4" max="4" width="38.42578125" customWidth="1"/>
    <col min="5" max="5" width="11.28515625" style="2" customWidth="1"/>
    <col min="6" max="6" width="11" style="2" customWidth="1"/>
    <col min="7" max="7" width="10.140625" style="2" customWidth="1"/>
  </cols>
  <sheetData>
    <row r="1" spans="1:7" x14ac:dyDescent="0.25">
      <c r="B1" s="65"/>
      <c r="C1" s="152" t="s">
        <v>220</v>
      </c>
      <c r="D1" s="152"/>
    </row>
    <row r="2" spans="1:7" x14ac:dyDescent="0.25">
      <c r="B2" s="65"/>
      <c r="C2" s="153" t="s">
        <v>227</v>
      </c>
      <c r="D2" s="153"/>
    </row>
    <row r="3" spans="1:7" x14ac:dyDescent="0.25">
      <c r="B3" s="65"/>
      <c r="C3" s="154" t="s">
        <v>221</v>
      </c>
      <c r="D3" s="154"/>
    </row>
    <row r="4" spans="1:7" ht="35.25" x14ac:dyDescent="0.25">
      <c r="A4" s="66" t="s">
        <v>228</v>
      </c>
      <c r="B4" s="67" t="s">
        <v>229</v>
      </c>
      <c r="C4" s="61" t="s">
        <v>222</v>
      </c>
      <c r="D4" s="62" t="s">
        <v>223</v>
      </c>
      <c r="E4" s="63" t="s">
        <v>224</v>
      </c>
      <c r="F4" s="63" t="s">
        <v>225</v>
      </c>
      <c r="G4" s="64" t="s">
        <v>226</v>
      </c>
    </row>
    <row r="5" spans="1:7" x14ac:dyDescent="0.25">
      <c r="A5" s="34">
        <v>43954</v>
      </c>
      <c r="B5" s="68">
        <v>5559</v>
      </c>
      <c r="C5" s="32" t="s">
        <v>203</v>
      </c>
      <c r="D5" s="39" t="s">
        <v>237</v>
      </c>
      <c r="E5" s="33">
        <v>106.5</v>
      </c>
      <c r="F5" s="33">
        <v>106.5</v>
      </c>
      <c r="G5" s="33">
        <f t="shared" ref="G5:G68" si="0">E5-F5</f>
        <v>0</v>
      </c>
    </row>
    <row r="6" spans="1:7" x14ac:dyDescent="0.25">
      <c r="A6" s="34">
        <v>43955</v>
      </c>
      <c r="B6" s="68">
        <v>6016</v>
      </c>
      <c r="C6" s="32" t="s">
        <v>209</v>
      </c>
      <c r="D6" s="32" t="s">
        <v>218</v>
      </c>
      <c r="E6" s="33">
        <v>2935.1</v>
      </c>
      <c r="F6" s="33">
        <v>2935.1</v>
      </c>
      <c r="G6" s="33">
        <f>E6-F6</f>
        <v>0</v>
      </c>
    </row>
    <row r="7" spans="1:7" x14ac:dyDescent="0.25">
      <c r="A7" s="34">
        <v>43955</v>
      </c>
      <c r="B7" s="68">
        <v>7558</v>
      </c>
      <c r="C7" s="32" t="s">
        <v>200</v>
      </c>
      <c r="D7" s="32" t="s">
        <v>238</v>
      </c>
      <c r="E7" s="33">
        <v>240</v>
      </c>
      <c r="F7" s="33">
        <v>240</v>
      </c>
      <c r="G7" s="33">
        <f t="shared" si="0"/>
        <v>0</v>
      </c>
    </row>
    <row r="8" spans="1:7" x14ac:dyDescent="0.25">
      <c r="A8" s="34">
        <v>43955</v>
      </c>
      <c r="B8" s="68">
        <v>161</v>
      </c>
      <c r="C8" s="32" t="s">
        <v>216</v>
      </c>
      <c r="D8" s="39" t="s">
        <v>236</v>
      </c>
      <c r="E8" s="33">
        <v>360</v>
      </c>
      <c r="F8" s="33">
        <v>360</v>
      </c>
      <c r="G8" s="33">
        <f t="shared" si="0"/>
        <v>0</v>
      </c>
    </row>
    <row r="9" spans="1:7" x14ac:dyDescent="0.25">
      <c r="A9" s="34">
        <v>43956</v>
      </c>
      <c r="B9" s="68">
        <v>11609</v>
      </c>
      <c r="C9" s="32" t="s">
        <v>199</v>
      </c>
      <c r="D9" s="32" t="s">
        <v>234</v>
      </c>
      <c r="E9" s="33">
        <v>213.18</v>
      </c>
      <c r="F9" s="33">
        <v>213.18</v>
      </c>
      <c r="G9" s="33">
        <f t="shared" si="0"/>
        <v>0</v>
      </c>
    </row>
    <row r="10" spans="1:7" x14ac:dyDescent="0.25">
      <c r="A10" s="34">
        <v>43956</v>
      </c>
      <c r="B10" s="68">
        <v>851</v>
      </c>
      <c r="C10" s="32" t="s">
        <v>219</v>
      </c>
      <c r="D10" s="32" t="s">
        <v>179</v>
      </c>
      <c r="E10" s="33">
        <v>780</v>
      </c>
      <c r="F10" s="33">
        <v>780</v>
      </c>
      <c r="G10" s="33">
        <f t="shared" si="0"/>
        <v>0</v>
      </c>
    </row>
    <row r="11" spans="1:7" x14ac:dyDescent="0.25">
      <c r="A11" s="34">
        <v>43956</v>
      </c>
      <c r="B11" s="68">
        <v>50058067</v>
      </c>
      <c r="C11" s="32" t="s">
        <v>210</v>
      </c>
      <c r="D11" s="32" t="s">
        <v>238</v>
      </c>
      <c r="E11" s="33">
        <v>1310.27</v>
      </c>
      <c r="F11" s="33">
        <v>1310.27</v>
      </c>
      <c r="G11" s="33">
        <f t="shared" si="0"/>
        <v>0</v>
      </c>
    </row>
    <row r="12" spans="1:7" x14ac:dyDescent="0.25">
      <c r="A12" s="34">
        <v>43956</v>
      </c>
      <c r="B12" s="68">
        <v>50076572</v>
      </c>
      <c r="C12" s="32" t="s">
        <v>210</v>
      </c>
      <c r="D12" s="32" t="s">
        <v>238</v>
      </c>
      <c r="E12" s="33">
        <v>175.11</v>
      </c>
      <c r="F12" s="33">
        <v>175.11</v>
      </c>
      <c r="G12" s="33">
        <f t="shared" si="0"/>
        <v>0</v>
      </c>
    </row>
    <row r="13" spans="1:7" x14ac:dyDescent="0.25">
      <c r="A13" s="34">
        <v>43956</v>
      </c>
      <c r="B13" s="68">
        <v>50034798</v>
      </c>
      <c r="C13" s="32" t="s">
        <v>210</v>
      </c>
      <c r="D13" s="32" t="s">
        <v>238</v>
      </c>
      <c r="E13" s="33">
        <v>80.73</v>
      </c>
      <c r="F13" s="33">
        <v>80.73</v>
      </c>
      <c r="G13" s="33">
        <f t="shared" si="0"/>
        <v>0</v>
      </c>
    </row>
    <row r="14" spans="1:7" x14ac:dyDescent="0.25">
      <c r="A14" s="34">
        <v>43956</v>
      </c>
      <c r="B14" s="68">
        <v>50096382</v>
      </c>
      <c r="C14" s="32" t="s">
        <v>210</v>
      </c>
      <c r="D14" s="32" t="s">
        <v>238</v>
      </c>
      <c r="E14" s="33">
        <v>576.67999999999995</v>
      </c>
      <c r="F14" s="33">
        <v>576.67999999999995</v>
      </c>
      <c r="G14" s="33">
        <f t="shared" si="0"/>
        <v>0</v>
      </c>
    </row>
    <row r="15" spans="1:7" x14ac:dyDescent="0.25">
      <c r="A15" s="34">
        <v>43956</v>
      </c>
      <c r="B15" s="68">
        <v>50044610</v>
      </c>
      <c r="C15" s="32" t="s">
        <v>210</v>
      </c>
      <c r="D15" s="32" t="s">
        <v>238</v>
      </c>
      <c r="E15" s="33">
        <v>372.99</v>
      </c>
      <c r="F15" s="33">
        <v>372.99</v>
      </c>
      <c r="G15" s="33">
        <f t="shared" si="0"/>
        <v>0</v>
      </c>
    </row>
    <row r="16" spans="1:7" x14ac:dyDescent="0.25">
      <c r="A16" s="34">
        <v>43956</v>
      </c>
      <c r="B16" s="68">
        <v>50096383</v>
      </c>
      <c r="C16" s="32" t="s">
        <v>210</v>
      </c>
      <c r="D16" s="32" t="s">
        <v>238</v>
      </c>
      <c r="E16" s="33">
        <v>52.43</v>
      </c>
      <c r="F16" s="33">
        <v>52.43</v>
      </c>
      <c r="G16" s="33">
        <f t="shared" si="0"/>
        <v>0</v>
      </c>
    </row>
    <row r="17" spans="1:7" x14ac:dyDescent="0.25">
      <c r="A17" s="34">
        <v>43956</v>
      </c>
      <c r="B17" s="68">
        <v>50032510</v>
      </c>
      <c r="C17" s="32" t="s">
        <v>210</v>
      </c>
      <c r="D17" s="32" t="s">
        <v>238</v>
      </c>
      <c r="E17" s="33">
        <v>422.87</v>
      </c>
      <c r="F17" s="33">
        <v>422.87</v>
      </c>
      <c r="G17" s="33">
        <f t="shared" si="0"/>
        <v>0</v>
      </c>
    </row>
    <row r="18" spans="1:7" x14ac:dyDescent="0.25">
      <c r="A18" s="34">
        <v>43956</v>
      </c>
      <c r="B18" s="68">
        <v>35256</v>
      </c>
      <c r="C18" s="32" t="s">
        <v>214</v>
      </c>
      <c r="D18" s="32" t="s">
        <v>233</v>
      </c>
      <c r="E18" s="33">
        <v>107.22</v>
      </c>
      <c r="F18" s="33">
        <v>107.22</v>
      </c>
      <c r="G18" s="33">
        <f t="shared" si="0"/>
        <v>0</v>
      </c>
    </row>
    <row r="19" spans="1:7" x14ac:dyDescent="0.25">
      <c r="A19" s="34">
        <v>43957</v>
      </c>
      <c r="B19" s="68">
        <v>128</v>
      </c>
      <c r="C19" s="32" t="s">
        <v>230</v>
      </c>
      <c r="D19" s="32" t="s">
        <v>233</v>
      </c>
      <c r="E19" s="33">
        <v>250</v>
      </c>
      <c r="F19" s="33">
        <v>250</v>
      </c>
      <c r="G19" s="33">
        <f t="shared" si="0"/>
        <v>0</v>
      </c>
    </row>
    <row r="20" spans="1:7" x14ac:dyDescent="0.25">
      <c r="A20" s="34">
        <v>43958</v>
      </c>
      <c r="B20" s="68">
        <v>9307</v>
      </c>
      <c r="C20" s="32" t="s">
        <v>2</v>
      </c>
      <c r="D20" s="32" t="s">
        <v>234</v>
      </c>
      <c r="E20" s="33">
        <v>167.4</v>
      </c>
      <c r="F20" s="33">
        <v>167.4</v>
      </c>
      <c r="G20" s="33">
        <f t="shared" si="0"/>
        <v>0</v>
      </c>
    </row>
    <row r="21" spans="1:7" x14ac:dyDescent="0.25">
      <c r="A21" s="34">
        <v>43958</v>
      </c>
      <c r="B21" s="68">
        <v>27493</v>
      </c>
      <c r="C21" s="32" t="s">
        <v>198</v>
      </c>
      <c r="D21" s="39" t="s">
        <v>236</v>
      </c>
      <c r="E21" s="33">
        <v>225</v>
      </c>
      <c r="F21" s="33">
        <v>225</v>
      </c>
      <c r="G21" s="33">
        <f t="shared" si="0"/>
        <v>0</v>
      </c>
    </row>
    <row r="22" spans="1:7" x14ac:dyDescent="0.25">
      <c r="A22" s="34">
        <v>43958</v>
      </c>
      <c r="B22" s="68">
        <v>27920</v>
      </c>
      <c r="C22" s="32" t="s">
        <v>217</v>
      </c>
      <c r="D22" s="32" t="s">
        <v>233</v>
      </c>
      <c r="E22" s="33">
        <v>338.19</v>
      </c>
      <c r="F22" s="33">
        <v>338.19</v>
      </c>
      <c r="G22" s="33">
        <f t="shared" si="0"/>
        <v>0</v>
      </c>
    </row>
    <row r="23" spans="1:7" x14ac:dyDescent="0.25">
      <c r="A23" s="34">
        <v>43960</v>
      </c>
      <c r="B23" s="68">
        <v>697557</v>
      </c>
      <c r="C23" s="32" t="s">
        <v>197</v>
      </c>
      <c r="D23" s="32" t="s">
        <v>238</v>
      </c>
      <c r="E23" s="33">
        <v>72.989999999999995</v>
      </c>
      <c r="F23" s="33">
        <v>72.989999999999995</v>
      </c>
      <c r="G23" s="33">
        <f t="shared" si="0"/>
        <v>0</v>
      </c>
    </row>
    <row r="24" spans="1:7" x14ac:dyDescent="0.25">
      <c r="A24" s="34">
        <v>43960</v>
      </c>
      <c r="B24" s="68">
        <v>849854</v>
      </c>
      <c r="C24" s="32" t="s">
        <v>212</v>
      </c>
      <c r="D24" s="32" t="s">
        <v>238</v>
      </c>
      <c r="E24" s="33">
        <v>225.95</v>
      </c>
      <c r="F24" s="33">
        <v>225.95</v>
      </c>
      <c r="G24" s="33">
        <f t="shared" si="0"/>
        <v>0</v>
      </c>
    </row>
    <row r="25" spans="1:7" x14ac:dyDescent="0.25">
      <c r="A25" s="34">
        <v>43962</v>
      </c>
      <c r="B25" s="68">
        <v>65352</v>
      </c>
      <c r="C25" s="32" t="s">
        <v>215</v>
      </c>
      <c r="D25" s="32" t="s">
        <v>235</v>
      </c>
      <c r="E25" s="33">
        <v>95.92</v>
      </c>
      <c r="F25" s="33">
        <v>95.92</v>
      </c>
      <c r="G25" s="33">
        <f t="shared" si="0"/>
        <v>0</v>
      </c>
    </row>
    <row r="26" spans="1:7" x14ac:dyDescent="0.25">
      <c r="A26" s="34">
        <v>43962</v>
      </c>
      <c r="B26" s="68">
        <v>543503</v>
      </c>
      <c r="C26" s="32" t="s">
        <v>207</v>
      </c>
      <c r="D26" s="32" t="s">
        <v>218</v>
      </c>
      <c r="E26" s="33">
        <v>216.3</v>
      </c>
      <c r="F26" s="33">
        <v>216.3</v>
      </c>
      <c r="G26" s="33">
        <f t="shared" si="0"/>
        <v>0</v>
      </c>
    </row>
    <row r="27" spans="1:7" x14ac:dyDescent="0.25">
      <c r="A27" s="34">
        <v>43962</v>
      </c>
      <c r="B27" s="68">
        <v>6915</v>
      </c>
      <c r="C27" s="32" t="s">
        <v>0</v>
      </c>
      <c r="D27" s="32" t="s">
        <v>235</v>
      </c>
      <c r="E27" s="33">
        <v>119.14</v>
      </c>
      <c r="F27" s="33">
        <v>119.14</v>
      </c>
      <c r="G27" s="33">
        <f t="shared" si="0"/>
        <v>0</v>
      </c>
    </row>
    <row r="28" spans="1:7" x14ac:dyDescent="0.25">
      <c r="A28" s="34">
        <v>43963</v>
      </c>
      <c r="B28" s="68">
        <v>6917</v>
      </c>
      <c r="C28" s="32" t="s">
        <v>0</v>
      </c>
      <c r="D28" s="32" t="s">
        <v>235</v>
      </c>
      <c r="E28" s="33">
        <v>50</v>
      </c>
      <c r="F28" s="33">
        <v>50</v>
      </c>
      <c r="G28" s="33">
        <f t="shared" si="0"/>
        <v>0</v>
      </c>
    </row>
    <row r="29" spans="1:7" x14ac:dyDescent="0.25">
      <c r="A29" s="34">
        <v>43963</v>
      </c>
      <c r="B29" s="68">
        <v>120794</v>
      </c>
      <c r="C29" s="32" t="s">
        <v>3</v>
      </c>
      <c r="D29" s="32" t="s">
        <v>238</v>
      </c>
      <c r="E29" s="33">
        <v>124.9</v>
      </c>
      <c r="F29" s="33">
        <v>124.9</v>
      </c>
      <c r="G29" s="33">
        <f t="shared" si="0"/>
        <v>0</v>
      </c>
    </row>
    <row r="30" spans="1:7" x14ac:dyDescent="0.25">
      <c r="A30" s="34">
        <v>43964</v>
      </c>
      <c r="B30" s="68">
        <v>4797981</v>
      </c>
      <c r="C30" s="32" t="s">
        <v>231</v>
      </c>
      <c r="D30" s="32" t="s">
        <v>239</v>
      </c>
      <c r="E30" s="33">
        <v>462.88</v>
      </c>
      <c r="F30" s="33">
        <v>462.88</v>
      </c>
      <c r="G30" s="33">
        <f t="shared" si="0"/>
        <v>0</v>
      </c>
    </row>
    <row r="31" spans="1:7" x14ac:dyDescent="0.25">
      <c r="A31" s="34">
        <v>43964</v>
      </c>
      <c r="B31" s="68">
        <v>2502</v>
      </c>
      <c r="C31" s="32" t="s">
        <v>232</v>
      </c>
      <c r="D31" s="39" t="s">
        <v>236</v>
      </c>
      <c r="E31" s="33">
        <v>6920.77</v>
      </c>
      <c r="F31" s="33">
        <v>6920.77</v>
      </c>
      <c r="G31" s="33">
        <f t="shared" si="0"/>
        <v>0</v>
      </c>
    </row>
    <row r="32" spans="1:7" x14ac:dyDescent="0.25">
      <c r="A32" s="34">
        <v>43965</v>
      </c>
      <c r="B32" s="68">
        <v>17873</v>
      </c>
      <c r="C32" s="32" t="s">
        <v>211</v>
      </c>
      <c r="D32" s="39" t="s">
        <v>237</v>
      </c>
      <c r="E32" s="33">
        <v>139.22999999999999</v>
      </c>
      <c r="F32" s="33">
        <v>139.22999999999999</v>
      </c>
      <c r="G32" s="33">
        <f t="shared" si="0"/>
        <v>0</v>
      </c>
    </row>
    <row r="33" spans="1:7" x14ac:dyDescent="0.25">
      <c r="A33" s="34">
        <v>43966</v>
      </c>
      <c r="B33" s="68">
        <v>7968</v>
      </c>
      <c r="C33" s="32" t="s">
        <v>206</v>
      </c>
      <c r="D33" s="32" t="s">
        <v>240</v>
      </c>
      <c r="E33" s="33">
        <v>582.29999999999995</v>
      </c>
      <c r="F33" s="33">
        <v>582.29999999999995</v>
      </c>
      <c r="G33" s="33">
        <f t="shared" si="0"/>
        <v>0</v>
      </c>
    </row>
    <row r="34" spans="1:7" ht="18" customHeight="1" x14ac:dyDescent="0.25">
      <c r="A34" s="34">
        <v>43966</v>
      </c>
      <c r="B34" s="68">
        <v>950165</v>
      </c>
      <c r="C34" s="32" t="s">
        <v>205</v>
      </c>
      <c r="D34" s="32" t="s">
        <v>239</v>
      </c>
      <c r="E34" s="33">
        <v>398.75</v>
      </c>
      <c r="F34" s="33">
        <v>398.75</v>
      </c>
      <c r="G34" s="33">
        <f t="shared" si="0"/>
        <v>0</v>
      </c>
    </row>
    <row r="35" spans="1:7" x14ac:dyDescent="0.25">
      <c r="A35" s="34">
        <v>43966</v>
      </c>
      <c r="B35" s="68">
        <v>945</v>
      </c>
      <c r="C35" s="32" t="s">
        <v>204</v>
      </c>
      <c r="D35" s="39" t="s">
        <v>236</v>
      </c>
      <c r="E35" s="33">
        <v>135</v>
      </c>
      <c r="F35" s="33">
        <v>135</v>
      </c>
      <c r="G35" s="33">
        <f t="shared" si="0"/>
        <v>0</v>
      </c>
    </row>
    <row r="36" spans="1:7" x14ac:dyDescent="0.25">
      <c r="A36" s="34">
        <v>43966</v>
      </c>
      <c r="B36" s="68">
        <v>668553</v>
      </c>
      <c r="C36" s="32" t="s">
        <v>197</v>
      </c>
      <c r="D36" s="32" t="s">
        <v>238</v>
      </c>
      <c r="E36" s="33">
        <v>139.16</v>
      </c>
      <c r="F36" s="33">
        <v>139.16</v>
      </c>
      <c r="G36" s="33">
        <f t="shared" si="0"/>
        <v>0</v>
      </c>
    </row>
    <row r="37" spans="1:7" x14ac:dyDescent="0.25">
      <c r="A37" s="34">
        <v>43969</v>
      </c>
      <c r="B37" s="68">
        <v>7642</v>
      </c>
      <c r="C37" s="32" t="s">
        <v>200</v>
      </c>
      <c r="D37" s="32" t="s">
        <v>238</v>
      </c>
      <c r="E37" s="33">
        <v>240</v>
      </c>
      <c r="F37" s="33">
        <v>240</v>
      </c>
      <c r="G37" s="33">
        <f t="shared" si="0"/>
        <v>0</v>
      </c>
    </row>
    <row r="38" spans="1:7" x14ac:dyDescent="0.25">
      <c r="A38" s="34">
        <v>43970</v>
      </c>
      <c r="B38" s="68">
        <v>27583</v>
      </c>
      <c r="C38" s="32" t="s">
        <v>198</v>
      </c>
      <c r="D38" s="39" t="s">
        <v>236</v>
      </c>
      <c r="E38" s="33">
        <v>147</v>
      </c>
      <c r="F38" s="33">
        <v>147</v>
      </c>
      <c r="G38" s="33">
        <f t="shared" si="0"/>
        <v>0</v>
      </c>
    </row>
    <row r="39" spans="1:7" x14ac:dyDescent="0.25">
      <c r="A39" s="34">
        <v>43970</v>
      </c>
      <c r="B39" s="68">
        <v>563</v>
      </c>
      <c r="C39" s="32" t="s">
        <v>204</v>
      </c>
      <c r="D39" s="39" t="s">
        <v>236</v>
      </c>
      <c r="E39" s="33">
        <v>140</v>
      </c>
      <c r="F39" s="33">
        <v>140</v>
      </c>
      <c r="G39" s="33">
        <f t="shared" si="0"/>
        <v>0</v>
      </c>
    </row>
    <row r="40" spans="1:7" x14ac:dyDescent="0.25">
      <c r="A40" s="34">
        <v>43971</v>
      </c>
      <c r="B40" s="68">
        <v>774047</v>
      </c>
      <c r="C40" s="32" t="s">
        <v>197</v>
      </c>
      <c r="D40" s="32" t="s">
        <v>238</v>
      </c>
      <c r="E40" s="33">
        <v>123.99</v>
      </c>
      <c r="F40" s="33">
        <v>123.99</v>
      </c>
      <c r="G40" s="33">
        <f>E40-F40</f>
        <v>0</v>
      </c>
    </row>
    <row r="41" spans="1:7" x14ac:dyDescent="0.25">
      <c r="A41" s="34">
        <v>43972</v>
      </c>
      <c r="B41" s="68">
        <v>574317</v>
      </c>
      <c r="C41" s="32" t="s">
        <v>208</v>
      </c>
      <c r="D41" s="39" t="s">
        <v>237</v>
      </c>
      <c r="E41" s="33">
        <v>88.03</v>
      </c>
      <c r="F41" s="33">
        <v>88.03</v>
      </c>
      <c r="G41" s="33">
        <f t="shared" si="0"/>
        <v>0</v>
      </c>
    </row>
    <row r="42" spans="1:7" x14ac:dyDescent="0.25">
      <c r="A42" s="34">
        <v>43977</v>
      </c>
      <c r="B42" s="68"/>
      <c r="C42" s="32" t="s">
        <v>201</v>
      </c>
      <c r="D42" s="32" t="s">
        <v>239</v>
      </c>
      <c r="E42" s="33">
        <v>7240.04</v>
      </c>
      <c r="F42" s="33">
        <v>7240.04</v>
      </c>
      <c r="G42" s="33">
        <f t="shared" si="0"/>
        <v>0</v>
      </c>
    </row>
    <row r="43" spans="1:7" x14ac:dyDescent="0.25">
      <c r="A43" s="34">
        <v>43972</v>
      </c>
      <c r="B43" s="68">
        <v>1417026</v>
      </c>
      <c r="C43" s="32" t="s">
        <v>251</v>
      </c>
      <c r="D43" s="32" t="s">
        <v>238</v>
      </c>
      <c r="E43" s="33">
        <v>189.9</v>
      </c>
      <c r="F43" s="33">
        <v>189.9</v>
      </c>
      <c r="G43" s="33">
        <f t="shared" si="0"/>
        <v>0</v>
      </c>
    </row>
    <row r="44" spans="1:7" x14ac:dyDescent="0.25">
      <c r="A44" s="34">
        <v>43979</v>
      </c>
      <c r="B44" s="68">
        <v>4445</v>
      </c>
      <c r="C44" s="32" t="s">
        <v>202</v>
      </c>
      <c r="D44" s="39" t="s">
        <v>237</v>
      </c>
      <c r="E44" s="33">
        <v>731</v>
      </c>
      <c r="F44" s="33">
        <v>731</v>
      </c>
      <c r="G44" s="33">
        <f t="shared" si="0"/>
        <v>0</v>
      </c>
    </row>
    <row r="45" spans="1:7" x14ac:dyDescent="0.25">
      <c r="A45" s="34">
        <v>43980</v>
      </c>
      <c r="B45" s="68">
        <v>295332</v>
      </c>
      <c r="C45" s="32" t="s">
        <v>213</v>
      </c>
      <c r="D45" s="32" t="s">
        <v>239</v>
      </c>
      <c r="E45" s="33">
        <v>6288.86</v>
      </c>
      <c r="F45" s="33">
        <v>6288.86</v>
      </c>
      <c r="G45" s="33">
        <f>E45-F45</f>
        <v>0</v>
      </c>
    </row>
    <row r="46" spans="1:7" x14ac:dyDescent="0.25">
      <c r="A46" s="34">
        <v>43982</v>
      </c>
      <c r="B46" s="68"/>
      <c r="C46" s="32" t="s">
        <v>25</v>
      </c>
      <c r="D46" s="32" t="s">
        <v>239</v>
      </c>
      <c r="E46" s="33">
        <v>905.01</v>
      </c>
      <c r="F46" s="33">
        <v>905.01</v>
      </c>
      <c r="G46" s="33">
        <f t="shared" si="0"/>
        <v>0</v>
      </c>
    </row>
    <row r="47" spans="1:7" x14ac:dyDescent="0.25">
      <c r="A47" s="34">
        <v>43982</v>
      </c>
      <c r="B47" s="68"/>
      <c r="C47" s="37" t="s">
        <v>11</v>
      </c>
      <c r="D47" s="32" t="s">
        <v>239</v>
      </c>
      <c r="E47" s="38">
        <v>3249.76</v>
      </c>
      <c r="F47" s="38">
        <v>3249.76</v>
      </c>
      <c r="G47" s="33">
        <f t="shared" si="0"/>
        <v>0</v>
      </c>
    </row>
    <row r="48" spans="1:7" x14ac:dyDescent="0.25">
      <c r="A48" s="34">
        <v>43982</v>
      </c>
      <c r="B48" s="68"/>
      <c r="C48" s="22" t="s">
        <v>27</v>
      </c>
      <c r="D48" s="32" t="s">
        <v>239</v>
      </c>
      <c r="E48" s="23">
        <v>2990.67</v>
      </c>
      <c r="F48" s="23">
        <v>2990.67</v>
      </c>
      <c r="G48" s="33">
        <f t="shared" si="0"/>
        <v>0</v>
      </c>
    </row>
    <row r="49" spans="1:7" x14ac:dyDescent="0.25">
      <c r="A49" s="34">
        <v>43982</v>
      </c>
      <c r="B49" s="68"/>
      <c r="C49" s="22" t="s">
        <v>4</v>
      </c>
      <c r="D49" s="32" t="s">
        <v>239</v>
      </c>
      <c r="E49" s="23">
        <v>1601.44</v>
      </c>
      <c r="F49" s="23">
        <v>1601.44</v>
      </c>
      <c r="G49" s="33">
        <f t="shared" si="0"/>
        <v>0</v>
      </c>
    </row>
    <row r="50" spans="1:7" x14ac:dyDescent="0.25">
      <c r="A50" s="34">
        <v>43982</v>
      </c>
      <c r="B50" s="68"/>
      <c r="C50" s="22" t="s">
        <v>109</v>
      </c>
      <c r="D50" s="32" t="s">
        <v>239</v>
      </c>
      <c r="E50" s="23">
        <v>2182.23</v>
      </c>
      <c r="F50" s="23">
        <v>2182.23</v>
      </c>
      <c r="G50" s="33">
        <f t="shared" si="0"/>
        <v>0</v>
      </c>
    </row>
    <row r="51" spans="1:7" x14ac:dyDescent="0.25">
      <c r="A51" s="34">
        <v>43982</v>
      </c>
      <c r="B51" s="68"/>
      <c r="C51" s="22" t="s">
        <v>12</v>
      </c>
      <c r="D51" s="32" t="s">
        <v>239</v>
      </c>
      <c r="E51" s="23">
        <v>2027.62</v>
      </c>
      <c r="F51" s="23">
        <v>2027.62</v>
      </c>
      <c r="G51" s="33">
        <f t="shared" si="0"/>
        <v>0</v>
      </c>
    </row>
    <row r="52" spans="1:7" s="3" customFormat="1" x14ac:dyDescent="0.25">
      <c r="A52" s="34">
        <v>43982</v>
      </c>
      <c r="B52" s="68"/>
      <c r="C52" s="22" t="s">
        <v>7</v>
      </c>
      <c r="D52" s="32" t="s">
        <v>239</v>
      </c>
      <c r="E52" s="23">
        <v>2298.29</v>
      </c>
      <c r="F52" s="23">
        <v>2298.29</v>
      </c>
      <c r="G52" s="33">
        <f t="shared" si="0"/>
        <v>0</v>
      </c>
    </row>
    <row r="53" spans="1:7" s="3" customFormat="1" x14ac:dyDescent="0.25">
      <c r="A53" s="34">
        <v>43982</v>
      </c>
      <c r="B53" s="68"/>
      <c r="C53" s="22" t="s">
        <v>29</v>
      </c>
      <c r="D53" s="32" t="s">
        <v>239</v>
      </c>
      <c r="E53" s="23">
        <v>3020.12</v>
      </c>
      <c r="F53" s="23">
        <v>3020.12</v>
      </c>
      <c r="G53" s="33">
        <f t="shared" si="0"/>
        <v>0</v>
      </c>
    </row>
    <row r="54" spans="1:7" s="3" customFormat="1" x14ac:dyDescent="0.25">
      <c r="A54" s="34">
        <v>43982</v>
      </c>
      <c r="B54" s="68"/>
      <c r="C54" s="22" t="s">
        <v>30</v>
      </c>
      <c r="D54" s="32" t="s">
        <v>239</v>
      </c>
      <c r="E54" s="23">
        <v>532.92999999999995</v>
      </c>
      <c r="F54" s="23">
        <v>532.92999999999995</v>
      </c>
      <c r="G54" s="33">
        <f t="shared" si="0"/>
        <v>0</v>
      </c>
    </row>
    <row r="55" spans="1:7" s="3" customFormat="1" x14ac:dyDescent="0.25">
      <c r="A55" s="34">
        <v>43982</v>
      </c>
      <c r="B55" s="68"/>
      <c r="C55" s="22" t="s">
        <v>23</v>
      </c>
      <c r="D55" s="32" t="s">
        <v>239</v>
      </c>
      <c r="E55" s="23">
        <v>1484.18</v>
      </c>
      <c r="F55" s="23">
        <v>1484.18</v>
      </c>
      <c r="G55" s="33">
        <f t="shared" si="0"/>
        <v>0</v>
      </c>
    </row>
    <row r="56" spans="1:7" s="3" customFormat="1" x14ac:dyDescent="0.25">
      <c r="A56" s="34">
        <v>43982</v>
      </c>
      <c r="B56" s="68"/>
      <c r="C56" s="22" t="s">
        <v>8</v>
      </c>
      <c r="D56" s="32" t="s">
        <v>239</v>
      </c>
      <c r="E56" s="23">
        <v>1826.54</v>
      </c>
      <c r="F56" s="23">
        <v>1826.54</v>
      </c>
      <c r="G56" s="33">
        <f t="shared" si="0"/>
        <v>0</v>
      </c>
    </row>
    <row r="57" spans="1:7" s="3" customFormat="1" x14ac:dyDescent="0.25">
      <c r="A57" s="34">
        <v>43982</v>
      </c>
      <c r="B57" s="68"/>
      <c r="C57" s="22" t="s">
        <v>110</v>
      </c>
      <c r="D57" s="32" t="s">
        <v>239</v>
      </c>
      <c r="E57" s="23">
        <v>3120.39</v>
      </c>
      <c r="F57" s="23">
        <v>3120.39</v>
      </c>
      <c r="G57" s="33">
        <f t="shared" si="0"/>
        <v>0</v>
      </c>
    </row>
    <row r="58" spans="1:7" s="3" customFormat="1" x14ac:dyDescent="0.25">
      <c r="A58" s="34">
        <v>43982</v>
      </c>
      <c r="B58" s="68"/>
      <c r="C58" s="22" t="s">
        <v>31</v>
      </c>
      <c r="D58" s="32" t="s">
        <v>239</v>
      </c>
      <c r="E58" s="23">
        <v>3882.81</v>
      </c>
      <c r="F58" s="23">
        <v>3882.81</v>
      </c>
      <c r="G58" s="33">
        <f t="shared" si="0"/>
        <v>0</v>
      </c>
    </row>
    <row r="59" spans="1:7" s="3" customFormat="1" x14ac:dyDescent="0.25">
      <c r="A59" s="34">
        <v>43982</v>
      </c>
      <c r="B59" s="68"/>
      <c r="C59" s="22" t="s">
        <v>111</v>
      </c>
      <c r="D59" s="32" t="s">
        <v>239</v>
      </c>
      <c r="E59" s="23">
        <v>3990.05</v>
      </c>
      <c r="F59" s="23">
        <v>3990.05</v>
      </c>
      <c r="G59" s="33">
        <f t="shared" si="0"/>
        <v>0</v>
      </c>
    </row>
    <row r="60" spans="1:7" s="3" customFormat="1" x14ac:dyDescent="0.25">
      <c r="A60" s="34">
        <v>43982</v>
      </c>
      <c r="B60" s="68"/>
      <c r="C60" s="22" t="s">
        <v>112</v>
      </c>
      <c r="D60" s="32" t="s">
        <v>239</v>
      </c>
      <c r="E60" s="23">
        <v>2147.5300000000002</v>
      </c>
      <c r="F60" s="23">
        <v>2147.5300000000002</v>
      </c>
      <c r="G60" s="33">
        <f t="shared" si="0"/>
        <v>0</v>
      </c>
    </row>
    <row r="61" spans="1:7" s="3" customFormat="1" x14ac:dyDescent="0.25">
      <c r="A61" s="34">
        <v>43982</v>
      </c>
      <c r="B61" s="68"/>
      <c r="C61" s="22" t="s">
        <v>113</v>
      </c>
      <c r="D61" s="32" t="s">
        <v>239</v>
      </c>
      <c r="E61" s="23">
        <v>1770.01</v>
      </c>
      <c r="F61" s="23">
        <v>1770.01</v>
      </c>
      <c r="G61" s="33">
        <f t="shared" si="0"/>
        <v>0</v>
      </c>
    </row>
    <row r="62" spans="1:7" s="3" customFormat="1" x14ac:dyDescent="0.25">
      <c r="A62" s="34">
        <v>43982</v>
      </c>
      <c r="B62" s="68"/>
      <c r="C62" s="22" t="s">
        <v>114</v>
      </c>
      <c r="D62" s="32" t="s">
        <v>239</v>
      </c>
      <c r="E62" s="23">
        <v>3555.74</v>
      </c>
      <c r="F62" s="23">
        <v>3555.74</v>
      </c>
      <c r="G62" s="33">
        <f t="shared" si="0"/>
        <v>0</v>
      </c>
    </row>
    <row r="63" spans="1:7" s="3" customFormat="1" x14ac:dyDescent="0.25">
      <c r="A63" s="34">
        <v>43982</v>
      </c>
      <c r="B63" s="68"/>
      <c r="C63" s="22" t="s">
        <v>1</v>
      </c>
      <c r="D63" s="32" t="s">
        <v>239</v>
      </c>
      <c r="E63" s="23">
        <v>1019.02</v>
      </c>
      <c r="F63" s="23">
        <v>1019.02</v>
      </c>
      <c r="G63" s="33">
        <f t="shared" si="0"/>
        <v>0</v>
      </c>
    </row>
    <row r="64" spans="1:7" s="3" customFormat="1" x14ac:dyDescent="0.25">
      <c r="A64" s="34">
        <v>43982</v>
      </c>
      <c r="B64" s="68"/>
      <c r="C64" s="22" t="s">
        <v>10</v>
      </c>
      <c r="D64" s="32" t="s">
        <v>239</v>
      </c>
      <c r="E64" s="23">
        <v>1571.1</v>
      </c>
      <c r="F64" s="23">
        <v>1571.1</v>
      </c>
      <c r="G64" s="33">
        <f t="shared" si="0"/>
        <v>0</v>
      </c>
    </row>
    <row r="65" spans="1:7" s="3" customFormat="1" x14ac:dyDescent="0.25">
      <c r="A65" s="34">
        <v>43982</v>
      </c>
      <c r="B65" s="68"/>
      <c r="C65" s="22" t="s">
        <v>18</v>
      </c>
      <c r="D65" s="32" t="s">
        <v>239</v>
      </c>
      <c r="E65" s="23">
        <v>1664.47</v>
      </c>
      <c r="F65" s="23">
        <v>1664.47</v>
      </c>
      <c r="G65" s="33">
        <f t="shared" si="0"/>
        <v>0</v>
      </c>
    </row>
    <row r="66" spans="1:7" s="3" customFormat="1" x14ac:dyDescent="0.25">
      <c r="A66" s="34">
        <v>43982</v>
      </c>
      <c r="B66" s="68"/>
      <c r="C66" s="22" t="s">
        <v>5</v>
      </c>
      <c r="D66" s="32" t="s">
        <v>239</v>
      </c>
      <c r="E66" s="23">
        <v>1991.96</v>
      </c>
      <c r="F66" s="23">
        <v>1991.96</v>
      </c>
      <c r="G66" s="33">
        <f t="shared" si="0"/>
        <v>0</v>
      </c>
    </row>
    <row r="67" spans="1:7" s="3" customFormat="1" x14ac:dyDescent="0.25">
      <c r="A67" s="34">
        <v>43982</v>
      </c>
      <c r="B67" s="68"/>
      <c r="C67" s="22" t="s">
        <v>13</v>
      </c>
      <c r="D67" s="32" t="s">
        <v>239</v>
      </c>
      <c r="E67" s="23">
        <v>1399.54</v>
      </c>
      <c r="F67" s="23">
        <v>1399.54</v>
      </c>
      <c r="G67" s="33">
        <f t="shared" si="0"/>
        <v>0</v>
      </c>
    </row>
    <row r="68" spans="1:7" s="3" customFormat="1" x14ac:dyDescent="0.25">
      <c r="A68" s="34">
        <v>43982</v>
      </c>
      <c r="B68" s="68"/>
      <c r="C68" s="22" t="s">
        <v>19</v>
      </c>
      <c r="D68" s="32" t="s">
        <v>239</v>
      </c>
      <c r="E68" s="23">
        <v>2506.4299999999998</v>
      </c>
      <c r="F68" s="23">
        <v>2506.4299999999998</v>
      </c>
      <c r="G68" s="33">
        <f t="shared" si="0"/>
        <v>0</v>
      </c>
    </row>
    <row r="69" spans="1:7" s="3" customFormat="1" x14ac:dyDescent="0.25">
      <c r="A69" s="34">
        <v>43982</v>
      </c>
      <c r="B69" s="68"/>
      <c r="C69" s="22" t="s">
        <v>20</v>
      </c>
      <c r="D69" s="32" t="s">
        <v>239</v>
      </c>
      <c r="E69" s="23">
        <v>5417.85</v>
      </c>
      <c r="F69" s="23">
        <v>5417.85</v>
      </c>
      <c r="G69" s="33">
        <f t="shared" ref="G69:G86" si="1">E69-F69</f>
        <v>0</v>
      </c>
    </row>
    <row r="70" spans="1:7" s="3" customFormat="1" x14ac:dyDescent="0.25">
      <c r="A70" s="34">
        <v>43982</v>
      </c>
      <c r="B70" s="68"/>
      <c r="C70" s="22" t="s">
        <v>34</v>
      </c>
      <c r="D70" s="32" t="s">
        <v>239</v>
      </c>
      <c r="E70" s="23">
        <v>2153.4499999999998</v>
      </c>
      <c r="F70" s="23">
        <v>2153.4499999999998</v>
      </c>
      <c r="G70" s="33">
        <f t="shared" si="1"/>
        <v>0</v>
      </c>
    </row>
    <row r="71" spans="1:7" s="3" customFormat="1" x14ac:dyDescent="0.25">
      <c r="A71" s="34">
        <v>43982</v>
      </c>
      <c r="B71" s="68"/>
      <c r="C71" s="22" t="s">
        <v>115</v>
      </c>
      <c r="D71" s="32" t="s">
        <v>239</v>
      </c>
      <c r="E71" s="23">
        <v>2123.1799999999998</v>
      </c>
      <c r="F71" s="23">
        <v>2123.1799999999998</v>
      </c>
      <c r="G71" s="33">
        <f t="shared" si="1"/>
        <v>0</v>
      </c>
    </row>
    <row r="72" spans="1:7" s="3" customFormat="1" x14ac:dyDescent="0.25">
      <c r="A72" s="34">
        <v>43982</v>
      </c>
      <c r="B72" s="68"/>
      <c r="C72" s="22" t="s">
        <v>14</v>
      </c>
      <c r="D72" s="32" t="s">
        <v>239</v>
      </c>
      <c r="E72" s="23">
        <v>1644.99</v>
      </c>
      <c r="F72" s="23">
        <v>1644.99</v>
      </c>
      <c r="G72" s="33">
        <f t="shared" si="1"/>
        <v>0</v>
      </c>
    </row>
    <row r="73" spans="1:7" s="3" customFormat="1" x14ac:dyDescent="0.25">
      <c r="A73" s="34">
        <v>43982</v>
      </c>
      <c r="B73" s="68"/>
      <c r="C73" s="22" t="s">
        <v>15</v>
      </c>
      <c r="D73" s="32" t="s">
        <v>239</v>
      </c>
      <c r="E73" s="23">
        <v>1755.35</v>
      </c>
      <c r="F73" s="23">
        <v>1755.35</v>
      </c>
      <c r="G73" s="33">
        <f t="shared" si="1"/>
        <v>0</v>
      </c>
    </row>
    <row r="74" spans="1:7" s="3" customFormat="1" x14ac:dyDescent="0.25">
      <c r="A74" s="34">
        <v>43982</v>
      </c>
      <c r="B74" s="68"/>
      <c r="C74" s="22" t="s">
        <v>26</v>
      </c>
      <c r="D74" s="32" t="s">
        <v>239</v>
      </c>
      <c r="E74" s="23">
        <v>4402.28</v>
      </c>
      <c r="F74" s="23">
        <v>4402.28</v>
      </c>
      <c r="G74" s="33">
        <f t="shared" si="1"/>
        <v>0</v>
      </c>
    </row>
    <row r="75" spans="1:7" s="3" customFormat="1" x14ac:dyDescent="0.25">
      <c r="A75" s="34">
        <v>43982</v>
      </c>
      <c r="B75" s="68"/>
      <c r="C75" s="22" t="s">
        <v>32</v>
      </c>
      <c r="D75" s="32" t="s">
        <v>239</v>
      </c>
      <c r="E75" s="23">
        <v>1706.36</v>
      </c>
      <c r="F75" s="23">
        <v>1706.36</v>
      </c>
      <c r="G75" s="33">
        <f t="shared" si="1"/>
        <v>0</v>
      </c>
    </row>
    <row r="76" spans="1:7" s="3" customFormat="1" x14ac:dyDescent="0.25">
      <c r="A76" s="34">
        <v>43982</v>
      </c>
      <c r="B76" s="68"/>
      <c r="C76" s="22" t="s">
        <v>24</v>
      </c>
      <c r="D76" s="32" t="s">
        <v>239</v>
      </c>
      <c r="E76" s="23">
        <v>2343.08</v>
      </c>
      <c r="F76" s="23">
        <v>2343.08</v>
      </c>
      <c r="G76" s="33">
        <f t="shared" si="1"/>
        <v>0</v>
      </c>
    </row>
    <row r="77" spans="1:7" s="3" customFormat="1" x14ac:dyDescent="0.25">
      <c r="A77" s="34">
        <v>43982</v>
      </c>
      <c r="B77" s="68"/>
      <c r="C77" s="22" t="s">
        <v>35</v>
      </c>
      <c r="D77" s="32" t="s">
        <v>239</v>
      </c>
      <c r="E77" s="23">
        <v>1601.87</v>
      </c>
      <c r="F77" s="23">
        <v>1601.87</v>
      </c>
      <c r="G77" s="33">
        <f t="shared" si="1"/>
        <v>0</v>
      </c>
    </row>
    <row r="78" spans="1:7" x14ac:dyDescent="0.25">
      <c r="A78" s="34">
        <v>43982</v>
      </c>
      <c r="B78" s="68"/>
      <c r="C78" s="22" t="s">
        <v>21</v>
      </c>
      <c r="D78" s="32" t="s">
        <v>239</v>
      </c>
      <c r="E78" s="23">
        <v>2593.44</v>
      </c>
      <c r="F78" s="23">
        <v>2593.44</v>
      </c>
      <c r="G78" s="33">
        <f t="shared" si="1"/>
        <v>0</v>
      </c>
    </row>
    <row r="79" spans="1:7" x14ac:dyDescent="0.25">
      <c r="A79" s="34">
        <v>43982</v>
      </c>
      <c r="B79" s="68"/>
      <c r="C79" s="39" t="s">
        <v>6</v>
      </c>
      <c r="D79" s="32" t="s">
        <v>239</v>
      </c>
      <c r="E79" s="40">
        <v>2123.17</v>
      </c>
      <c r="F79" s="40">
        <v>2123.17</v>
      </c>
      <c r="G79" s="33">
        <f t="shared" si="1"/>
        <v>0</v>
      </c>
    </row>
    <row r="80" spans="1:7" x14ac:dyDescent="0.25">
      <c r="A80" s="34">
        <v>43982</v>
      </c>
      <c r="B80" s="68"/>
      <c r="C80" s="39" t="s">
        <v>16</v>
      </c>
      <c r="D80" s="32" t="s">
        <v>239</v>
      </c>
      <c r="E80" s="40">
        <v>1310.95</v>
      </c>
      <c r="F80" s="40">
        <v>1310.95</v>
      </c>
      <c r="G80" s="33">
        <f t="shared" si="1"/>
        <v>0</v>
      </c>
    </row>
    <row r="81" spans="1:7" x14ac:dyDescent="0.25">
      <c r="A81" s="34">
        <v>43982</v>
      </c>
      <c r="B81" s="68"/>
      <c r="C81" s="39" t="s">
        <v>9</v>
      </c>
      <c r="D81" s="32" t="s">
        <v>239</v>
      </c>
      <c r="E81" s="40">
        <v>1734.02</v>
      </c>
      <c r="F81" s="40">
        <v>1734.02</v>
      </c>
      <c r="G81" s="33">
        <f t="shared" si="1"/>
        <v>0</v>
      </c>
    </row>
    <row r="82" spans="1:7" x14ac:dyDescent="0.25">
      <c r="A82" s="34">
        <v>43982</v>
      </c>
      <c r="B82" s="68"/>
      <c r="C82" s="39" t="s">
        <v>36</v>
      </c>
      <c r="D82" s="32" t="s">
        <v>239</v>
      </c>
      <c r="E82" s="40">
        <v>1586.51</v>
      </c>
      <c r="F82" s="40">
        <v>1586.51</v>
      </c>
      <c r="G82" s="33">
        <f t="shared" si="1"/>
        <v>0</v>
      </c>
    </row>
    <row r="83" spans="1:7" x14ac:dyDescent="0.25">
      <c r="A83" s="34">
        <v>43982</v>
      </c>
      <c r="B83" s="68"/>
      <c r="C83" s="39" t="s">
        <v>33</v>
      </c>
      <c r="D83" s="32" t="s">
        <v>239</v>
      </c>
      <c r="E83" s="40">
        <v>3210.2</v>
      </c>
      <c r="F83" s="40">
        <v>3210.2</v>
      </c>
      <c r="G83" s="33">
        <f t="shared" si="1"/>
        <v>0</v>
      </c>
    </row>
    <row r="84" spans="1:7" x14ac:dyDescent="0.25">
      <c r="A84" s="34">
        <v>43982</v>
      </c>
      <c r="B84" s="68"/>
      <c r="C84" s="39" t="s">
        <v>17</v>
      </c>
      <c r="D84" s="32" t="s">
        <v>239</v>
      </c>
      <c r="E84" s="40">
        <v>1973.74</v>
      </c>
      <c r="F84" s="40">
        <v>1973.74</v>
      </c>
      <c r="G84" s="33">
        <f t="shared" si="1"/>
        <v>0</v>
      </c>
    </row>
    <row r="85" spans="1:7" x14ac:dyDescent="0.25">
      <c r="A85" s="34">
        <v>43982</v>
      </c>
      <c r="B85" s="68"/>
      <c r="C85" s="39" t="s">
        <v>22</v>
      </c>
      <c r="D85" s="32" t="s">
        <v>239</v>
      </c>
      <c r="E85" s="40">
        <v>1811.29</v>
      </c>
      <c r="F85" s="40">
        <v>1811.29</v>
      </c>
      <c r="G85" s="33">
        <f t="shared" si="1"/>
        <v>0</v>
      </c>
    </row>
    <row r="86" spans="1:7" x14ac:dyDescent="0.25">
      <c r="A86" s="34">
        <v>43982</v>
      </c>
      <c r="B86" s="68"/>
      <c r="C86" s="39" t="s">
        <v>28</v>
      </c>
      <c r="D86" s="32" t="s">
        <v>239</v>
      </c>
      <c r="E86" s="40">
        <v>2000.43</v>
      </c>
      <c r="F86" s="40">
        <v>2000.43</v>
      </c>
      <c r="G86" s="33">
        <f t="shared" si="1"/>
        <v>0</v>
      </c>
    </row>
    <row r="87" spans="1:7" x14ac:dyDescent="0.25">
      <c r="A87" s="34"/>
      <c r="B87" s="68"/>
      <c r="C87" s="32"/>
      <c r="D87" s="32"/>
      <c r="E87" s="33">
        <f>SUM(E5:E86)</f>
        <v>125815.78</v>
      </c>
      <c r="F87" s="33">
        <f>SUM(F5:F86)</f>
        <v>125815.78</v>
      </c>
      <c r="G87" s="33">
        <f>SUM(G5:G86)</f>
        <v>0</v>
      </c>
    </row>
    <row r="88" spans="1:7" x14ac:dyDescent="0.25">
      <c r="A88" s="69" t="s">
        <v>241</v>
      </c>
      <c r="B88" s="70"/>
      <c r="C88" s="30"/>
      <c r="D88" s="71">
        <f>COUNT(A5:A86)</f>
        <v>82</v>
      </c>
    </row>
    <row r="89" spans="1:7" x14ac:dyDescent="0.25">
      <c r="A89" s="72" t="s">
        <v>242</v>
      </c>
      <c r="B89" s="70"/>
      <c r="C89" s="30"/>
      <c r="D89" s="73">
        <f>E87</f>
        <v>125815.78</v>
      </c>
    </row>
    <row r="90" spans="1:7" x14ac:dyDescent="0.25">
      <c r="A90" s="72" t="s">
        <v>243</v>
      </c>
      <c r="B90" s="70"/>
      <c r="C90" s="30"/>
      <c r="D90" s="73">
        <f>F87</f>
        <v>125815.78</v>
      </c>
    </row>
    <row r="91" spans="1:7" x14ac:dyDescent="0.25">
      <c r="A91" s="72" t="s">
        <v>244</v>
      </c>
      <c r="B91" s="70"/>
      <c r="C91" s="30"/>
      <c r="D91" s="73">
        <f>G87</f>
        <v>0</v>
      </c>
    </row>
    <row r="92" spans="1:7" x14ac:dyDescent="0.25">
      <c r="A92" s="30"/>
      <c r="B92" s="70"/>
      <c r="C92" s="30"/>
      <c r="D92" s="30"/>
    </row>
    <row r="93" spans="1:7" x14ac:dyDescent="0.25">
      <c r="A93" s="74" t="s">
        <v>245</v>
      </c>
      <c r="B93" s="75"/>
      <c r="C93" s="76"/>
      <c r="D93" s="77"/>
      <c r="E93"/>
      <c r="F93"/>
      <c r="G93"/>
    </row>
    <row r="94" spans="1:7" x14ac:dyDescent="0.25">
      <c r="A94" s="74" t="s">
        <v>246</v>
      </c>
      <c r="B94" s="75"/>
      <c r="C94" s="76"/>
      <c r="D94" s="77"/>
      <c r="E94"/>
      <c r="F94"/>
      <c r="G94"/>
    </row>
    <row r="95" spans="1:7" x14ac:dyDescent="0.25">
      <c r="A95" s="74" t="s">
        <v>247</v>
      </c>
      <c r="B95" s="75"/>
      <c r="C95" s="76"/>
      <c r="D95" s="77"/>
      <c r="E95"/>
      <c r="F95"/>
      <c r="G95"/>
    </row>
    <row r="96" spans="1:7" x14ac:dyDescent="0.25">
      <c r="A96" s="74"/>
      <c r="B96" s="75"/>
      <c r="C96" s="76"/>
      <c r="D96" s="77"/>
      <c r="E96"/>
      <c r="F96"/>
      <c r="G96"/>
    </row>
    <row r="97" spans="1:7" x14ac:dyDescent="0.25">
      <c r="A97" s="78" t="s">
        <v>123</v>
      </c>
      <c r="B97" s="79"/>
      <c r="C97" s="44"/>
      <c r="D97" s="44"/>
      <c r="E97"/>
      <c r="F97"/>
      <c r="G97"/>
    </row>
    <row r="98" spans="1:7" x14ac:dyDescent="0.25">
      <c r="A98" s="78"/>
      <c r="B98" s="79"/>
      <c r="C98" s="44"/>
      <c r="D98" s="44"/>
      <c r="E98"/>
      <c r="F98"/>
      <c r="G98"/>
    </row>
    <row r="99" spans="1:7" x14ac:dyDescent="0.25">
      <c r="A99" s="78"/>
      <c r="B99" s="79"/>
      <c r="C99" s="44"/>
      <c r="D99" s="44"/>
      <c r="E99"/>
      <c r="F99"/>
      <c r="G99"/>
    </row>
    <row r="100" spans="1:7" x14ac:dyDescent="0.25">
      <c r="A100" s="78"/>
      <c r="B100" s="79"/>
      <c r="C100" s="44"/>
      <c r="D100" s="44"/>
      <c r="E100"/>
      <c r="F100"/>
      <c r="G100"/>
    </row>
    <row r="101" spans="1:7" x14ac:dyDescent="0.25">
      <c r="A101" s="80"/>
      <c r="B101" s="45" t="s">
        <v>117</v>
      </c>
      <c r="C101" s="81"/>
      <c r="D101" s="46" t="s">
        <v>118</v>
      </c>
      <c r="E101"/>
      <c r="F101"/>
      <c r="G101"/>
    </row>
    <row r="102" spans="1:7" x14ac:dyDescent="0.25">
      <c r="A102" s="44"/>
      <c r="B102" s="47" t="s">
        <v>119</v>
      </c>
      <c r="C102" s="81"/>
      <c r="D102" s="48" t="s">
        <v>120</v>
      </c>
      <c r="E102"/>
      <c r="F102"/>
      <c r="G102"/>
    </row>
    <row r="103" spans="1:7" x14ac:dyDescent="0.25">
      <c r="A103" s="44"/>
      <c r="B103" s="47" t="s">
        <v>121</v>
      </c>
      <c r="C103" s="81"/>
      <c r="D103" s="48" t="s">
        <v>122</v>
      </c>
      <c r="E103"/>
      <c r="F103"/>
      <c r="G103"/>
    </row>
    <row r="104" spans="1:7" x14ac:dyDescent="0.25">
      <c r="A104" s="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14 Municipal</vt:lpstr>
      <vt:lpstr>Anexo 14 Federal</vt:lpstr>
      <vt:lpstr> Anexo III</vt:lpstr>
      <vt:lpstr>Anexo II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casa de nazare</cp:lastModifiedBy>
  <cp:lastPrinted>2020-06-10T16:19:01Z</cp:lastPrinted>
  <dcterms:created xsi:type="dcterms:W3CDTF">2020-05-28T12:47:42Z</dcterms:created>
  <dcterms:modified xsi:type="dcterms:W3CDTF">2020-06-10T16:39:51Z</dcterms:modified>
</cp:coreProperties>
</file>