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nexo 14 Federal" sheetId="8" r:id="rId1"/>
    <sheet name="Anexo 14 Municipal" sheetId="5" r:id="rId2"/>
    <sheet name="Anexo II " sheetId="6" r:id="rId3"/>
    <sheet name="Anexo III " sheetId="7" r:id="rId4"/>
  </sheets>
  <calcPr calcId="144525"/>
</workbook>
</file>

<file path=xl/calcChain.xml><?xml version="1.0" encoding="utf-8"?>
<calcChain xmlns="http://schemas.openxmlformats.org/spreadsheetml/2006/main">
  <c r="E82" i="5" l="1"/>
  <c r="J86" i="8"/>
  <c r="E86" i="8"/>
  <c r="C86" i="8"/>
  <c r="G85" i="8"/>
  <c r="I85" i="8" s="1"/>
  <c r="G84" i="8"/>
  <c r="I84" i="8" s="1"/>
  <c r="G83" i="8"/>
  <c r="I83" i="8" s="1"/>
  <c r="G82" i="8"/>
  <c r="I82" i="8" s="1"/>
  <c r="G81" i="8"/>
  <c r="I81" i="8" s="1"/>
  <c r="G80" i="8"/>
  <c r="A78" i="8"/>
  <c r="I37" i="8"/>
  <c r="I39" i="8" s="1"/>
  <c r="H96" i="8" s="1"/>
  <c r="I34" i="8"/>
  <c r="G86" i="8" l="1"/>
  <c r="I80" i="8"/>
  <c r="I86" i="8" s="1"/>
  <c r="H97" i="8" s="1"/>
  <c r="H98" i="8" s="1"/>
  <c r="H100" i="8" s="1"/>
  <c r="C115" i="7"/>
  <c r="D95" i="6"/>
  <c r="E15" i="7" l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F94" i="6"/>
  <c r="D97" i="6" s="1"/>
  <c r="E94" i="6"/>
  <c r="D96" i="6" s="1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94" i="6" l="1"/>
  <c r="D98" i="6" s="1"/>
  <c r="J86" i="5"/>
  <c r="E86" i="5"/>
  <c r="C86" i="5"/>
  <c r="G85" i="5"/>
  <c r="I85" i="5" s="1"/>
  <c r="G84" i="5"/>
  <c r="I84" i="5" s="1"/>
  <c r="G83" i="5"/>
  <c r="I83" i="5" s="1"/>
  <c r="G82" i="5"/>
  <c r="I82" i="5" s="1"/>
  <c r="G81" i="5"/>
  <c r="I81" i="5" s="1"/>
  <c r="G80" i="5"/>
  <c r="A78" i="5"/>
  <c r="I37" i="5"/>
  <c r="I39" i="5" s="1"/>
  <c r="H96" i="5" s="1"/>
  <c r="I34" i="5"/>
  <c r="G86" i="5" l="1"/>
  <c r="I80" i="5"/>
  <c r="I86" i="5" s="1"/>
  <c r="H97" i="5" s="1"/>
  <c r="H98" i="5" s="1"/>
  <c r="H100" i="5" s="1"/>
</calcChain>
</file>

<file path=xl/sharedStrings.xml><?xml version="1.0" encoding="utf-8"?>
<sst xmlns="http://schemas.openxmlformats.org/spreadsheetml/2006/main" count="507" uniqueCount="262">
  <si>
    <t>Maria Neide de Moura Santos</t>
  </si>
  <si>
    <t>Eliana Maria Pinto Rosa</t>
  </si>
  <si>
    <t>Fernanda Franquilim Medeiros</t>
  </si>
  <si>
    <t>Aparecida Alves Salvador</t>
  </si>
  <si>
    <t>Denise Tealdi</t>
  </si>
  <si>
    <t>Marina de Souza</t>
  </si>
  <si>
    <t>Elenilda Americo dos Santos</t>
  </si>
  <si>
    <t>Marques da Silva Gomes</t>
  </si>
  <si>
    <t>Luzete da Conceição Nascimento</t>
  </si>
  <si>
    <t>Raquel Ramos da Silva Santos</t>
  </si>
  <si>
    <t>Simone Alves do Nascimento</t>
  </si>
  <si>
    <t>Lucimauro Francisco do Prado</t>
  </si>
  <si>
    <t>Roseli Augusta Marques Muniz</t>
  </si>
  <si>
    <t>Valeria Aparecida Marquesin</t>
  </si>
  <si>
    <t>Alessandro Carlos Costa</t>
  </si>
  <si>
    <t>Angela Maria Belmiro</t>
  </si>
  <si>
    <t>Debora de Souza Bueno</t>
  </si>
  <si>
    <t>Juliana Alves de Brito</t>
  </si>
  <si>
    <t>Marcos Romão Dias</t>
  </si>
  <si>
    <t>Nair Fatima Durrer da Silva</t>
  </si>
  <si>
    <t>Fabiana dos Santos Fernandes</t>
  </si>
  <si>
    <t>Jusineta Santos de Jesus da Silva</t>
  </si>
  <si>
    <t>Rafael Benedito da Silveira Padilha</t>
  </si>
  <si>
    <t>Reginaldo Rodrigues Ferreira</t>
  </si>
  <si>
    <t>Silvana Vizoto Vieira</t>
  </si>
  <si>
    <t>Crislene Lucia Bernabé da Silva</t>
  </si>
  <si>
    <t>Daniel Coimbra</t>
  </si>
  <si>
    <t>Luciana ALves Jorge Pereira</t>
  </si>
  <si>
    <t>Maria Aparecida da Silva</t>
  </si>
  <si>
    <t>Jovelina Maria da Conceição Timoteo</t>
  </si>
  <si>
    <t>Miriam Aparecida Ruy</t>
  </si>
  <si>
    <t>Ana Carolina de Oliveira</t>
  </si>
  <si>
    <t>Maria do Carmo da Silva Fachini</t>
  </si>
  <si>
    <t>Monica Costa de Oliveira</t>
  </si>
  <si>
    <t>Sandra Regina Coelho</t>
  </si>
  <si>
    <t>Silene Aparecida Souza Bernardes</t>
  </si>
  <si>
    <t>Simone de Paula Souza</t>
  </si>
  <si>
    <t>Joseilda dos Santos Sena</t>
  </si>
  <si>
    <t>Noemia Mendes de Oliveira</t>
  </si>
  <si>
    <t>Cartorio de Reg Civil 2° subdistrito</t>
  </si>
  <si>
    <t>SKY</t>
  </si>
  <si>
    <t>Drogaria Lins LTDA</t>
  </si>
  <si>
    <t>FGTS</t>
  </si>
  <si>
    <t>Telefonica Brasil sa</t>
  </si>
  <si>
    <t>Fox Telecomunicações e internet Ltda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</si>
  <si>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</si>
  <si>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</si>
  <si>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</si>
  <si>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</si>
  <si>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</si>
  <si>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</si>
  <si>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</si>
  <si>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</si>
  <si>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</si>
  <si>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</si>
  <si>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</si>
  <si>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</si>
  <si>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</si>
  <si>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</si>
  <si>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</si>
  <si>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</si>
  <si>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</si>
  <si>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</si>
  <si>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</si>
  <si>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</si>
  <si>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CONCILIAÇÃO ABRIL</t>
  </si>
  <si>
    <t>Saldo anterior</t>
  </si>
  <si>
    <t>Receb Prefeitura ref mês 04-2020 - 286492</t>
  </si>
  <si>
    <t>ATACADAO S.A. ref mês 03-2020 nf  164341</t>
  </si>
  <si>
    <t>Ana Carolina de Oliveira - folha mês 03-2020</t>
  </si>
  <si>
    <t>Daniel Coimbra - folha mês 03-2020</t>
  </si>
  <si>
    <t>Gilberto Ângelo Begiato - folha  mês 03-2020</t>
  </si>
  <si>
    <t>Denise Tealdi - folha  mês 03-2020</t>
  </si>
  <si>
    <t>Fernanda Franquilim Medeiros - folha mês 03-2020</t>
  </si>
  <si>
    <t>Fabiano de Oliveira Coelho - folha mês 03-2020</t>
  </si>
  <si>
    <t>Maria Aparecida da Silva - folha mês 03-2020</t>
  </si>
  <si>
    <t>Jéssica Fernandes Russo Ferreira - folha mês 03-2020</t>
  </si>
  <si>
    <t>Marques da Silva Gomes - folha mês 03-2020</t>
  </si>
  <si>
    <t>Rafael Benedito da Silveira Padilha - folha mês 03-2020</t>
  </si>
  <si>
    <t>Miriam Aparecida Ruy - folha mês 03-2020</t>
  </si>
  <si>
    <t>Silene Aparecida Souza Bernardes - folha mês 03-2020</t>
  </si>
  <si>
    <t>Thais Garcia da Fonseca Prado  ME  ref mês 04-2020 nf 809</t>
  </si>
  <si>
    <t>FG Asses e Desenv de Proj. Sociais e Culturais Lt ME ref mês 04-2020 mnf 1198</t>
  </si>
  <si>
    <t>Marli Thomazi Salas - EPP ref mês 04-2020 nf 146</t>
  </si>
  <si>
    <t>Comercio de Gás Belimar Ltda - ME ref mês 03-2020 nf 7361</t>
  </si>
  <si>
    <t>Telefonica Brasil as ref mês 03-2020 nf 774047</t>
  </si>
  <si>
    <t>Infoqplan Soluções Empresariais Ltda - EPP ref mês 04-2020 nf 5535</t>
  </si>
  <si>
    <t>Cartorio de Reg Civil 2° subdistrito ref mês 04-2020 nf 1241</t>
  </si>
  <si>
    <t>Juliano P. da Silva ME ref mês 03-2020 nf 2205</t>
  </si>
  <si>
    <t>Organização Contábil Elite S/S ltda ref mês 03-2020 nf 4285</t>
  </si>
  <si>
    <t>CPFL ref mês 04-2020 nf 48240844</t>
  </si>
  <si>
    <t>CPFL ref mês 04-2020 nf 48189069</t>
  </si>
  <si>
    <t>CPFL ref mês 04-2020 nf 48247412</t>
  </si>
  <si>
    <t>CPFL ref mês 04-2020 nf 48247413</t>
  </si>
  <si>
    <t>CPFL ref mês 04-2020 nf 48189071</t>
  </si>
  <si>
    <t>CPFL ref mês 04-2020 nf 48202534</t>
  </si>
  <si>
    <t>CPFL ref mês 04-2020 nf 48189070</t>
  </si>
  <si>
    <t>Thatuito Comercial LTDA EPP ref mês 03-2020 nf 11399</t>
  </si>
  <si>
    <t>Auto Posto DM Jundiai  Ltda ref mês 04-2020 nf 5959</t>
  </si>
  <si>
    <t>Associação Comercial e Empresarial de Jundiai ref mês 03-2020 nf 570826</t>
  </si>
  <si>
    <t>Rondi e Cia Ltda ref mês 03-2020 nf 406909</t>
  </si>
  <si>
    <t>Rapido Luxo Campinas Ltda ref mês 04-2020 nf 541240</t>
  </si>
  <si>
    <t>Connectuse Sistemas Ltda - EPP ref mês 04-2020 nf 17501</t>
  </si>
  <si>
    <t>Thatuito Comercial LTDA EPP ref mês 03-2020 nf 11444</t>
  </si>
  <si>
    <t>SKY ref mês 04-2020 nf 196992</t>
  </si>
  <si>
    <t>Comercio de Gás Belimar Ltda - ME ref mês 04-2020 nf 7431</t>
  </si>
  <si>
    <t>Drogaria Lins LTDA ref mês 04-2020 nf 126671</t>
  </si>
  <si>
    <t>Rever Com. Prod. de Limpeza Ltda ref mês 2733 nf 2733</t>
  </si>
  <si>
    <t>Metropolitan Life Seguros e Previdência Privada S.A. ref mês 04-2020 nf 4776573</t>
  </si>
  <si>
    <t xml:space="preserve">Secretaria da Receita Federal - PIS ref mês 04-2020 </t>
  </si>
  <si>
    <t>FGTS ref mês 04-2020</t>
  </si>
  <si>
    <t>Claro S A ref mês 03-2020 nf 849854</t>
  </si>
  <si>
    <t>APM Lucena Lins Farma EPP ref mês 04-2020 nf 33390</t>
  </si>
  <si>
    <t>Pagamento de folha mês 07-2020</t>
  </si>
  <si>
    <t>Telefonica Brasil as ref mês 04-2020 nf 697557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</si>
  <si>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</si>
  <si>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</si>
  <si>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</si>
  <si>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</si>
  <si>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</si>
  <si>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</si>
  <si>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</si>
  <si>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</si>
  <si>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</si>
  <si>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Jundiaí, 10 de Maio de 2020.</t>
  </si>
  <si>
    <t>Rendimento de Aplicação</t>
  </si>
  <si>
    <t>saldo final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</si>
  <si>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</si>
  <si>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</si>
  <si>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</si>
  <si>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</si>
  <si>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</si>
  <si>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</si>
  <si>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Drogaria Lins ref mês 04-2020 nf 33974</t>
  </si>
  <si>
    <t>Drogaria Japi ref mês 04-2020 nf 8385</t>
  </si>
  <si>
    <t>Transurb Transportes  Urbanos de Jundiaí Ltda ref mês 04-2020 nf 946149</t>
  </si>
  <si>
    <t>Transurb Transportes  Urbanos de Jundiaí Ltda</t>
  </si>
  <si>
    <t>Rapido Luxo Campinas Ltda</t>
  </si>
  <si>
    <t>Associação Comercial e Empresarial de Jundiai</t>
  </si>
  <si>
    <t>Auto Posto DM Jundiai  Ltda</t>
  </si>
  <si>
    <t>CPFL</t>
  </si>
  <si>
    <t>Connectuse Sistemas Ltda - EPP</t>
  </si>
  <si>
    <t>Claro S A</t>
  </si>
  <si>
    <t>Cia. Brasileira Soluções e Serviços</t>
  </si>
  <si>
    <t>Irmãos Luchini S/A. Coml Auto Peças</t>
  </si>
  <si>
    <t>Organização Contábil Elite S/S ltda</t>
  </si>
  <si>
    <t>Infoqplan Soluções Empresariais Ltda - EPP</t>
  </si>
  <si>
    <t xml:space="preserve">Thais Garcia da Fonseca Prado  ME </t>
  </si>
  <si>
    <t>Marli Thomazi Salas - EPP</t>
  </si>
  <si>
    <t>Comercio de Gás Belimar Ltda - ME</t>
  </si>
  <si>
    <t>Irmãos Boa Ltda</t>
  </si>
  <si>
    <t>Juliano P. da Silva ME</t>
  </si>
  <si>
    <t>Despesas Assistidos / Condução</t>
  </si>
  <si>
    <t>M.D. Barreto de Bone Rações - ME</t>
  </si>
  <si>
    <t>Rever Com. Prod. de Limpeza Ltda</t>
  </si>
  <si>
    <t>APM Lucena Lins Farma EPP</t>
  </si>
  <si>
    <t>Drogaria Japi</t>
  </si>
  <si>
    <t>Destro Brasil Distrib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</si>
  <si>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</si>
  <si>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</si>
  <si>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</si>
  <si>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</si>
  <si>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</si>
  <si>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</si>
  <si>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</si>
  <si>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</si>
  <si>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VALOR RECURSO PRÓPRIO</t>
  </si>
  <si>
    <t>mês de abril de 2020</t>
  </si>
  <si>
    <t>FG Asses e Des. de Proj. Sociais e Cult. Lt ME</t>
  </si>
  <si>
    <t>Metropolitan Life Seguros e Prev. Privada S.A.</t>
  </si>
  <si>
    <t>Despesas Administrativas</t>
  </si>
  <si>
    <t>Despesa com Assistidos - Alimentação</t>
  </si>
  <si>
    <t>Despesa com Assistidos Limp/Hig/Descart</t>
  </si>
  <si>
    <t>Desp com Assistidos - Saude</t>
  </si>
  <si>
    <t xml:space="preserve">Despesa Manutenção  </t>
  </si>
  <si>
    <t>Utilidade Públicas</t>
  </si>
  <si>
    <t>Despesa com Pessoal</t>
  </si>
  <si>
    <t>Secretaria da Receita Federal - PIS</t>
  </si>
  <si>
    <t xml:space="preserve">Serviços de Terceiros </t>
  </si>
  <si>
    <t>Irmãos Boa Ltda ref mês 04-2020 nf 33285</t>
  </si>
  <si>
    <t>M.D. Barreto de Bone Rações - ME ref mês 04-2020 nf 20242</t>
  </si>
  <si>
    <r>
      <t xml:space="preserve">Cia. Brasileira Soluções e Serviços ref mês 04-2020 nf </t>
    </r>
    <r>
      <rPr>
        <sz val="11"/>
        <rFont val="Calibri"/>
        <family val="2"/>
        <scheme val="minor"/>
      </rPr>
      <t>952657</t>
    </r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</si>
  <si>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</si>
  <si>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</si>
  <si>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</si>
  <si>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</si>
  <si>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</si>
  <si>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</si>
  <si>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</si>
  <si>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</si>
  <si>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</si>
  <si>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</si>
  <si>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</si>
  <si>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</si>
  <si>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</si>
  <si>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</si>
  <si>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</si>
  <si>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</si>
  <si>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</si>
  <si>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</si>
  <si>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</si>
  <si>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</si>
  <si>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</si>
  <si>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</si>
  <si>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</si>
  <si>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</si>
  <si>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</si>
  <si>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</si>
  <si>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</si>
  <si>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</si>
  <si>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</si>
  <si>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</si>
  <si>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</si>
  <si>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</si>
  <si>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</si>
  <si>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</si>
  <si>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</si>
  <si>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</si>
  <si>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</si>
  <si>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</si>
  <si>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</si>
  <si>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</si>
  <si>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</si>
  <si>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</si>
  <si>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</si>
  <si>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</si>
  <si>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</si>
  <si>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</si>
  <si>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</si>
  <si>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</si>
  <si>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</si>
  <si>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</si>
  <si>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</si>
  <si>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</si>
  <si>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</si>
  <si>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</si>
  <si>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</si>
  <si>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</si>
  <si>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</si>
  <si>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</si>
  <si>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</si>
  <si>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</si>
  <si>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</si>
  <si>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</si>
  <si>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</si>
  <si>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</si>
  <si>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</si>
  <si>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</si>
  <si>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</si>
  <si>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</si>
  <si>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</si>
  <si>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</si>
  <si>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</si>
  <si>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</si>
  <si>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</si>
  <si>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</si>
  <si>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</si>
  <si>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</si>
  <si>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Jundiaí, 10 de maio de 2020</t>
  </si>
  <si>
    <t>ORIGEM DOS RECURSOS (1): Municipal</t>
  </si>
  <si>
    <t>EXERCÍCIO:  Abril/2020</t>
  </si>
  <si>
    <t>ORIGEM DOS RECURSOS (1):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</si>
</sst>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59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0" fontId="20" fillId="0" borderId="11" xfId="0" applyFont="1" applyFill="1" applyBorder="1" applyAlignment="1">
      <alignment horizontal="center" vertical="top"/>
    </xf>
    <xf numFmtId="0" fontId="0" fillId="0" borderId="0" xfId="0" applyAlignment="1"/>
    <xf numFmtId="0" fontId="20" fillId="0" borderId="11" xfId="0" applyFont="1" applyFill="1" applyBorder="1" applyAlignment="1">
      <alignment horizontal="center"/>
    </xf>
    <xf numFmtId="14" fontId="21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top" wrapText="1"/>
    </xf>
    <xf numFmtId="4" fontId="0" fillId="0" borderId="10" xfId="0" applyNumberFormat="1" applyBorder="1"/>
    <xf numFmtId="4" fontId="21" fillId="0" borderId="0" xfId="0" applyNumberFormat="1" applyFont="1" applyFill="1" applyBorder="1" applyAlignment="1"/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/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42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justify" vertical="center" wrapText="1"/>
    </xf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right"/>
    </xf>
    <xf numFmtId="166" fontId="18" fillId="0" borderId="10" xfId="44" applyNumberFormat="1" applyFont="1" applyFill="1" applyBorder="1" applyAlignment="1">
      <alignment horizontal="center" vertical="center" wrapText="1"/>
    </xf>
    <xf numFmtId="1" fontId="18" fillId="0" borderId="10" xfId="44" applyNumberFormat="1" applyFont="1" applyFill="1" applyBorder="1" applyAlignment="1">
      <alignment horizontal="center" vertical="center" wrapText="1"/>
    </xf>
    <xf numFmtId="0" fontId="18" fillId="0" borderId="10" xfId="44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 wrapText="1"/>
    </xf>
    <xf numFmtId="4" fontId="27" fillId="0" borderId="10" xfId="44" applyNumberFormat="1" applyFont="1" applyFill="1" applyBorder="1" applyAlignment="1">
      <alignment horizontal="center" vertical="center" wrapText="1"/>
    </xf>
    <xf numFmtId="4" fontId="27" fillId="0" borderId="10" xfId="44" applyNumberFormat="1" applyFont="1" applyFill="1" applyBorder="1" applyAlignment="1">
      <alignment horizont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27" fillId="0" borderId="0" xfId="44" applyNumberFormat="1" applyFont="1" applyFill="1" applyBorder="1"/>
    <xf numFmtId="0" fontId="0" fillId="0" borderId="0" xfId="0" applyAlignment="1">
      <alignment horizontal="right"/>
    </xf>
    <xf numFmtId="0" fontId="27" fillId="0" borderId="0" xfId="43" applyNumberFormat="1" applyFont="1" applyFill="1" applyBorder="1"/>
    <xf numFmtId="165" fontId="27" fillId="0" borderId="0" xfId="44" applyNumberFormat="1" applyFont="1" applyFill="1"/>
    <xf numFmtId="4" fontId="29" fillId="0" borderId="0" xfId="0" applyNumberFormat="1" applyFont="1"/>
    <xf numFmtId="165" fontId="30" fillId="0" borderId="0" xfId="44" applyNumberFormat="1" applyFont="1" applyFill="1"/>
    <xf numFmtId="1" fontId="30" fillId="0" borderId="0" xfId="44" applyNumberFormat="1" applyFont="1" applyFill="1" applyAlignment="1">
      <alignment horizontal="right"/>
    </xf>
    <xf numFmtId="0" fontId="30" fillId="0" borderId="0" xfId="44" applyFont="1" applyFill="1" applyAlignment="1"/>
    <xf numFmtId="0" fontId="30" fillId="0" borderId="0" xfId="44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35" fillId="0" borderId="0" xfId="0" applyFont="1"/>
    <xf numFmtId="0" fontId="37" fillId="0" borderId="0" xfId="0" applyFont="1"/>
    <xf numFmtId="0" fontId="37" fillId="0" borderId="0" xfId="0" applyFont="1" applyAlignment="1"/>
    <xf numFmtId="167" fontId="37" fillId="0" borderId="0" xfId="0" applyNumberFormat="1" applyFont="1" applyAlignment="1"/>
    <xf numFmtId="0" fontId="36" fillId="0" borderId="0" xfId="0" applyFont="1" applyBorder="1" applyAlignment="1">
      <alignment wrapText="1"/>
    </xf>
    <xf numFmtId="0" fontId="24" fillId="0" borderId="0" xfId="0" applyFont="1" applyBorder="1"/>
    <xf numFmtId="0" fontId="42" fillId="0" borderId="19" xfId="0" applyFont="1" applyBorder="1" applyAlignment="1">
      <alignment horizontal="center" wrapText="1"/>
    </xf>
    <xf numFmtId="4" fontId="37" fillId="0" borderId="19" xfId="0" applyNumberFormat="1" applyFont="1" applyBorder="1" applyAlignment="1">
      <alignment horizontal="center"/>
    </xf>
    <xf numFmtId="0" fontId="45" fillId="0" borderId="0" xfId="0" applyFont="1"/>
    <xf numFmtId="0" fontId="39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36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36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7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42" fillId="0" borderId="16" xfId="0" applyFont="1" applyBorder="1" applyAlignment="1">
      <alignment horizontal="center"/>
    </xf>
    <xf numFmtId="169" fontId="37" fillId="0" borderId="16" xfId="0" applyNumberFormat="1" applyFont="1" applyBorder="1" applyAlignment="1">
      <alignment horizontal="center"/>
    </xf>
    <xf numFmtId="0" fontId="36" fillId="0" borderId="0" xfId="0" applyFont="1" applyAlignment="1"/>
    <xf numFmtId="0" fontId="3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0" fontId="35" fillId="0" borderId="22" xfId="0" applyFont="1" applyFill="1" applyBorder="1" applyAlignment="1">
      <alignment horizontal="left"/>
    </xf>
    <xf numFmtId="0" fontId="42" fillId="0" borderId="16" xfId="0" applyFont="1" applyBorder="1" applyAlignment="1"/>
    <xf numFmtId="0" fontId="42" fillId="0" borderId="16" xfId="0" applyFont="1" applyBorder="1" applyAlignment="1">
      <alignment horizontal="center" wrapText="1"/>
    </xf>
    <xf numFmtId="0" fontId="42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45" applyAlignment="1" applyProtection="1">
      <alignment horizontal="center" vertical="center"/>
    </xf>
    <xf numFmtId="0" fontId="36" fillId="0" borderId="0" xfId="0" applyFont="1" applyAlignment="1">
      <alignment horizontal="center"/>
    </xf>
    <xf numFmtId="0" fontId="36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right"/>
    </xf>
    <xf numFmtId="0" fontId="43" fillId="0" borderId="16" xfId="0" applyFont="1" applyBorder="1"/>
    <xf numFmtId="4" fontId="43" fillId="0" borderId="16" xfId="0" applyNumberFormat="1" applyFont="1" applyBorder="1"/>
    <xf numFmtId="4" fontId="24" fillId="0" borderId="18" xfId="0" applyNumberFormat="1" applyFont="1" applyBorder="1"/>
    <xf numFmtId="4" fontId="44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8" fontId="24" fillId="0" borderId="16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42" fillId="0" borderId="16" xfId="0" applyFont="1" applyFill="1" applyBorder="1" applyAlignment="1"/>
    <xf numFmtId="0" fontId="43" fillId="0" borderId="17" xfId="0" applyFont="1" applyFill="1" applyBorder="1"/>
    <xf numFmtId="0" fontId="43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8" fillId="0" borderId="16" xfId="0" applyFont="1" applyBorder="1" applyAlignme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8" fillId="0" borderId="16" xfId="0" applyFont="1" applyBorder="1" applyAlignment="1">
      <alignment wrapText="1"/>
    </xf>
    <xf numFmtId="0" fontId="24" fillId="0" borderId="0" xfId="0" applyFont="1"/>
    <xf numFmtId="0" fontId="41" fillId="0" borderId="16" xfId="0" applyFont="1" applyBorder="1" applyAlignment="1"/>
    <xf numFmtId="0" fontId="38" fillId="0" borderId="16" xfId="0" applyFont="1" applyBorder="1"/>
    <xf numFmtId="0" fontId="25" fillId="0" borderId="0" xfId="44" applyFont="1" applyFill="1" applyAlignment="1">
      <alignment horizontal="center" vertical="center"/>
    </xf>
    <xf numFmtId="17" fontId="26" fillId="0" borderId="0" xfId="44" applyNumberFormat="1" applyFont="1" applyFill="1" applyAlignment="1">
      <alignment horizontal="center"/>
    </xf>
    <xf numFmtId="0" fontId="25" fillId="0" borderId="0" xfId="44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4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106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295400" y="19688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295400" y="20450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107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295400" y="19878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295400" y="20640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94" workbookViewId="0">
      <selection activeCell="E113" sqref="E113"/>
    </sheetView>
  </sheetViews>
  <sheetFormatPr defaultRowHeight="15" x14ac:dyDescent="0.25"/>
  <cols>
    <col min="1" max="2" width="13.7109375" style="32" customWidth="1"/>
    <col min="3" max="3" width="9.7109375" style="32" customWidth="1"/>
    <col min="4" max="4" width="11.7109375" style="32" customWidth="1"/>
    <col min="5" max="8" width="9.7109375" style="32" customWidth="1"/>
    <col min="9" max="10" width="15.7109375" style="32" customWidth="1"/>
    <col min="11" max="16384" width="9.140625" style="32"/>
  </cols>
  <sheetData>
    <row r="1" spans="1:10" ht="15.75" x14ac:dyDescent="0.25">
      <c r="A1" s="123" t="s">
        <v>189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18" t="s">
        <v>190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5">
      <c r="A3" s="118" t="s">
        <v>191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x14ac:dyDescent="0.25">
      <c r="A4" s="118" t="s">
        <v>192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x14ac:dyDescent="0.25">
      <c r="A5" s="119" t="s">
        <v>193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120" t="s">
        <v>194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20" t="s">
        <v>195</v>
      </c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</row>
    <row r="10" spans="1:10" x14ac:dyDescent="0.25">
      <c r="A10" s="155" t="s">
        <v>196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x14ac:dyDescent="0.25">
      <c r="A11" s="149" t="s">
        <v>197</v>
      </c>
      <c r="B11" s="93"/>
      <c r="C11" s="93"/>
      <c r="D11" s="93"/>
      <c r="E11" s="93"/>
      <c r="F11" s="93"/>
      <c r="G11" s="93"/>
      <c r="H11" s="93"/>
      <c r="I11" s="93"/>
      <c r="J11" s="94"/>
    </row>
    <row r="12" spans="1:10" x14ac:dyDescent="0.25">
      <c r="A12" s="149" t="s">
        <v>198</v>
      </c>
      <c r="B12" s="93"/>
      <c r="C12" s="93"/>
      <c r="D12" s="93"/>
      <c r="E12" s="93"/>
      <c r="F12" s="93"/>
      <c r="G12" s="93"/>
      <c r="H12" s="93"/>
      <c r="I12" s="93"/>
      <c r="J12" s="94"/>
    </row>
    <row r="13" spans="1:10" x14ac:dyDescent="0.25">
      <c r="A13" s="149" t="s">
        <v>199</v>
      </c>
      <c r="B13" s="93"/>
      <c r="C13" s="93"/>
      <c r="D13" s="93"/>
      <c r="E13" s="93"/>
      <c r="F13" s="93"/>
      <c r="G13" s="93"/>
      <c r="H13" s="93"/>
      <c r="I13" s="93"/>
      <c r="J13" s="94"/>
    </row>
    <row r="14" spans="1:10" x14ac:dyDescent="0.25">
      <c r="A14" s="155" t="s">
        <v>200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x14ac:dyDescent="0.25">
      <c r="A15" s="149" t="s">
        <v>201</v>
      </c>
      <c r="B15" s="93"/>
      <c r="C15" s="93"/>
      <c r="D15" s="93"/>
      <c r="E15" s="93"/>
      <c r="F15" s="93"/>
      <c r="G15" s="93"/>
      <c r="H15" s="93"/>
      <c r="I15" s="93"/>
      <c r="J15" s="94"/>
    </row>
    <row r="16" spans="1:10" x14ac:dyDescent="0.25">
      <c r="A16" s="150" t="s">
        <v>260</v>
      </c>
      <c r="B16" s="151"/>
      <c r="C16" s="151"/>
      <c r="D16" s="151"/>
      <c r="E16" s="151"/>
      <c r="F16" s="151"/>
      <c r="G16" s="151"/>
      <c r="H16" s="151"/>
      <c r="I16" s="151"/>
      <c r="J16" s="151"/>
    </row>
    <row r="17" spans="1:10" x14ac:dyDescent="0.25">
      <c r="A17" s="152" t="s">
        <v>202</v>
      </c>
      <c r="B17" s="93"/>
      <c r="C17" s="93"/>
      <c r="D17" s="93"/>
      <c r="E17" s="93"/>
      <c r="F17" s="93"/>
      <c r="G17" s="93"/>
      <c r="H17" s="93"/>
      <c r="I17" s="93"/>
      <c r="J17" s="94"/>
    </row>
    <row r="18" spans="1:10" x14ac:dyDescent="0.25">
      <c r="A18" s="153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54" t="s">
        <v>261</v>
      </c>
      <c r="B19" s="93"/>
      <c r="C19" s="93"/>
      <c r="D19" s="93"/>
      <c r="E19" s="93"/>
      <c r="F19" s="93"/>
      <c r="G19" s="93"/>
      <c r="H19" s="93"/>
      <c r="I19" s="93"/>
      <c r="J19" s="94"/>
    </row>
    <row r="20" spans="1:10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25">
      <c r="A21" s="115" t="s">
        <v>203</v>
      </c>
      <c r="B21" s="93"/>
      <c r="C21" s="93"/>
      <c r="D21" s="94"/>
      <c r="E21" s="115" t="s">
        <v>204</v>
      </c>
      <c r="F21" s="94"/>
      <c r="G21" s="115" t="s">
        <v>205</v>
      </c>
      <c r="H21" s="94"/>
      <c r="I21" s="115" t="s">
        <v>206</v>
      </c>
      <c r="J21" s="94"/>
    </row>
    <row r="22" spans="1:10" x14ac:dyDescent="0.25">
      <c r="A22" s="138" t="s">
        <v>207</v>
      </c>
      <c r="B22" s="139"/>
      <c r="C22" s="139"/>
      <c r="D22" s="140"/>
      <c r="E22" s="141">
        <v>43131</v>
      </c>
      <c r="F22" s="142"/>
      <c r="G22" s="143" t="s">
        <v>208</v>
      </c>
      <c r="H22" s="142"/>
      <c r="I22" s="144">
        <v>1543440</v>
      </c>
      <c r="J22" s="142"/>
    </row>
    <row r="23" spans="1:10" x14ac:dyDescent="0.25">
      <c r="A23" s="138" t="s">
        <v>209</v>
      </c>
      <c r="B23" s="139"/>
      <c r="C23" s="139"/>
      <c r="D23" s="140"/>
      <c r="E23" s="141">
        <v>43272</v>
      </c>
      <c r="F23" s="147"/>
      <c r="G23" s="143" t="s">
        <v>210</v>
      </c>
      <c r="H23" s="142"/>
      <c r="I23" s="144">
        <v>46306.06</v>
      </c>
      <c r="J23" s="148"/>
    </row>
    <row r="24" spans="1:10" x14ac:dyDescent="0.25">
      <c r="A24" s="138" t="s">
        <v>211</v>
      </c>
      <c r="B24" s="139"/>
      <c r="C24" s="139"/>
      <c r="D24" s="140"/>
      <c r="E24" s="141">
        <v>43462</v>
      </c>
      <c r="F24" s="142"/>
      <c r="G24" s="143" t="s">
        <v>212</v>
      </c>
      <c r="H24" s="142"/>
      <c r="I24" s="144">
        <v>1662821.82</v>
      </c>
      <c r="J24" s="142"/>
    </row>
    <row r="25" spans="1:10" x14ac:dyDescent="0.25">
      <c r="A25" s="138" t="s">
        <v>213</v>
      </c>
      <c r="B25" s="139"/>
      <c r="C25" s="139"/>
      <c r="D25" s="140"/>
      <c r="E25" s="141">
        <v>43588</v>
      </c>
      <c r="F25" s="142"/>
      <c r="G25" s="143" t="s">
        <v>212</v>
      </c>
      <c r="H25" s="142"/>
      <c r="I25" s="144">
        <v>1781796.38</v>
      </c>
      <c r="J25" s="142"/>
    </row>
    <row r="26" spans="1:10" x14ac:dyDescent="0.25">
      <c r="A26" s="138" t="s">
        <v>214</v>
      </c>
      <c r="B26" s="139"/>
      <c r="C26" s="139"/>
      <c r="D26" s="140"/>
      <c r="E26" s="141">
        <v>43825</v>
      </c>
      <c r="F26" s="142"/>
      <c r="G26" s="143" t="s">
        <v>215</v>
      </c>
      <c r="H26" s="142"/>
      <c r="I26" s="144">
        <v>3444361.84</v>
      </c>
      <c r="J26" s="142"/>
    </row>
    <row r="27" spans="1:10" x14ac:dyDescent="0.25">
      <c r="A27" s="77"/>
      <c r="B27" s="77"/>
      <c r="C27" s="77"/>
      <c r="D27" s="77"/>
      <c r="E27" s="77"/>
      <c r="F27" s="77"/>
      <c r="G27" s="77"/>
      <c r="H27" s="77"/>
      <c r="I27" s="78"/>
      <c r="J27" s="78"/>
    </row>
    <row r="28" spans="1:10" x14ac:dyDescent="0.25">
      <c r="A28" s="102" t="s">
        <v>216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x14ac:dyDescent="0.25">
      <c r="A29" s="145" t="s">
        <v>217</v>
      </c>
      <c r="B29" s="94"/>
      <c r="C29" s="145" t="s">
        <v>218</v>
      </c>
      <c r="D29" s="94"/>
      <c r="E29" s="145" t="s">
        <v>219</v>
      </c>
      <c r="F29" s="94"/>
      <c r="G29" s="145" t="s">
        <v>220</v>
      </c>
      <c r="H29" s="146"/>
      <c r="I29" s="145" t="s">
        <v>221</v>
      </c>
      <c r="J29" s="94"/>
    </row>
    <row r="30" spans="1:10" x14ac:dyDescent="0.25">
      <c r="A30" s="133"/>
      <c r="B30" s="97"/>
      <c r="C30" s="98"/>
      <c r="D30" s="100"/>
      <c r="E30" s="134"/>
      <c r="F30" s="97"/>
      <c r="G30" s="135"/>
      <c r="H30" s="136"/>
      <c r="I30" s="132"/>
      <c r="J30" s="127"/>
    </row>
    <row r="31" spans="1:10" x14ac:dyDescent="0.25">
      <c r="A31" s="134"/>
      <c r="B31" s="137"/>
      <c r="C31" s="98"/>
      <c r="D31" s="100"/>
      <c r="E31" s="134"/>
      <c r="F31" s="137"/>
      <c r="G31" s="135"/>
      <c r="H31" s="136"/>
      <c r="I31" s="132"/>
      <c r="J31" s="127"/>
    </row>
    <row r="32" spans="1:10" x14ac:dyDescent="0.25">
      <c r="A32" s="131"/>
      <c r="B32" s="94"/>
      <c r="C32" s="131"/>
      <c r="D32" s="94"/>
      <c r="E32" s="131"/>
      <c r="F32" s="94"/>
      <c r="G32" s="131"/>
      <c r="H32" s="94"/>
      <c r="I32" s="132"/>
      <c r="J32" s="127"/>
    </row>
    <row r="33" spans="1:10" x14ac:dyDescent="0.25">
      <c r="A33" s="124" t="s">
        <v>222</v>
      </c>
      <c r="B33" s="93"/>
      <c r="C33" s="93"/>
      <c r="D33" s="93"/>
      <c r="E33" s="93"/>
      <c r="F33" s="94"/>
      <c r="G33" s="125"/>
      <c r="H33" s="94"/>
      <c r="I33" s="126">
        <v>13587.63</v>
      </c>
      <c r="J33" s="127"/>
    </row>
    <row r="34" spans="1:10" x14ac:dyDescent="0.25">
      <c r="A34" s="124" t="s">
        <v>223</v>
      </c>
      <c r="B34" s="93"/>
      <c r="C34" s="93"/>
      <c r="D34" s="93"/>
      <c r="E34" s="93"/>
      <c r="F34" s="94"/>
      <c r="G34" s="125"/>
      <c r="H34" s="94"/>
      <c r="I34" s="128">
        <f>SUM(I30:J32)</f>
        <v>0</v>
      </c>
      <c r="J34" s="127"/>
    </row>
    <row r="35" spans="1:10" x14ac:dyDescent="0.25">
      <c r="A35" s="124" t="s">
        <v>224</v>
      </c>
      <c r="B35" s="93"/>
      <c r="C35" s="93"/>
      <c r="D35" s="93"/>
      <c r="E35" s="93"/>
      <c r="F35" s="94"/>
      <c r="G35" s="125"/>
      <c r="H35" s="94"/>
      <c r="I35" s="126">
        <v>0</v>
      </c>
      <c r="J35" s="127"/>
    </row>
    <row r="36" spans="1:10" x14ac:dyDescent="0.25">
      <c r="A36" s="124" t="s">
        <v>225</v>
      </c>
      <c r="B36" s="129"/>
      <c r="C36" s="129"/>
      <c r="D36" s="129"/>
      <c r="E36" s="129"/>
      <c r="F36" s="130"/>
      <c r="G36" s="125"/>
      <c r="H36" s="94"/>
      <c r="I36" s="128">
        <v>0</v>
      </c>
      <c r="J36" s="127"/>
    </row>
    <row r="37" spans="1:10" x14ac:dyDescent="0.25">
      <c r="A37" s="124" t="s">
        <v>226</v>
      </c>
      <c r="B37" s="93"/>
      <c r="C37" s="93"/>
      <c r="D37" s="93"/>
      <c r="E37" s="93"/>
      <c r="F37" s="94"/>
      <c r="G37" s="125"/>
      <c r="H37" s="94"/>
      <c r="I37" s="126">
        <f>SUM(I33:J36)</f>
        <v>13587.63</v>
      </c>
      <c r="J37" s="127"/>
    </row>
    <row r="38" spans="1:10" x14ac:dyDescent="0.25">
      <c r="A38" s="124" t="s">
        <v>227</v>
      </c>
      <c r="B38" s="93"/>
      <c r="C38" s="93"/>
      <c r="D38" s="93"/>
      <c r="E38" s="93"/>
      <c r="F38" s="94"/>
      <c r="G38" s="125"/>
      <c r="H38" s="94"/>
      <c r="I38" s="126">
        <v>0</v>
      </c>
      <c r="J38" s="127"/>
    </row>
    <row r="39" spans="1:10" x14ac:dyDescent="0.25">
      <c r="A39" s="124" t="s">
        <v>228</v>
      </c>
      <c r="B39" s="93"/>
      <c r="C39" s="93"/>
      <c r="D39" s="93"/>
      <c r="E39" s="93"/>
      <c r="F39" s="94"/>
      <c r="G39" s="125"/>
      <c r="H39" s="94"/>
      <c r="I39" s="128">
        <f>I37+I38</f>
        <v>13587.63</v>
      </c>
      <c r="J39" s="127"/>
    </row>
    <row r="40" spans="1:10" x14ac:dyDescent="0.25">
      <c r="A40" s="104" t="s">
        <v>229</v>
      </c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x14ac:dyDescent="0.25">
      <c r="A41" s="104" t="s">
        <v>230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x14ac:dyDescent="0.25">
      <c r="A42" s="104" t="s">
        <v>231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</row>
    <row r="44" spans="1:10" ht="21.75" customHeight="1" x14ac:dyDescent="0.25">
      <c r="A44" s="121" t="s">
        <v>232</v>
      </c>
      <c r="B44" s="122"/>
      <c r="C44" s="122"/>
      <c r="D44" s="122"/>
      <c r="E44" s="122"/>
      <c r="F44" s="122"/>
      <c r="G44" s="122"/>
      <c r="H44" s="122"/>
      <c r="I44" s="122"/>
      <c r="J44" s="117"/>
    </row>
    <row r="45" spans="1:10" x14ac:dyDescent="0.25">
      <c r="A45" s="79"/>
      <c r="B45" s="80"/>
      <c r="C45" s="80"/>
      <c r="D45" s="80"/>
      <c r="E45" s="80"/>
      <c r="F45" s="80"/>
      <c r="G45" s="80"/>
      <c r="H45" s="80"/>
      <c r="I45" s="80"/>
      <c r="J45" s="80"/>
    </row>
    <row r="46" spans="1:10" x14ac:dyDescent="0.25">
      <c r="A46" s="79"/>
      <c r="B46" s="80"/>
      <c r="C46" s="80"/>
      <c r="D46" s="80"/>
      <c r="E46" s="80"/>
      <c r="F46" s="80"/>
      <c r="G46" s="80"/>
      <c r="H46" s="80"/>
      <c r="I46" s="80"/>
      <c r="J46" s="80"/>
    </row>
    <row r="47" spans="1:10" x14ac:dyDescent="0.25">
      <c r="A47" s="79"/>
      <c r="B47" s="80"/>
      <c r="C47" s="80"/>
      <c r="D47" s="80"/>
      <c r="E47" s="80"/>
      <c r="F47" s="80"/>
      <c r="G47" s="80"/>
      <c r="H47" s="80"/>
      <c r="I47" s="80"/>
      <c r="J47" s="80"/>
    </row>
    <row r="48" spans="1:10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</row>
    <row r="49" spans="1:10" x14ac:dyDescent="0.25">
      <c r="A49" s="79"/>
      <c r="B49" s="80"/>
      <c r="C49" s="80"/>
      <c r="D49" s="80"/>
      <c r="E49" s="80"/>
      <c r="F49" s="80"/>
      <c r="G49" s="80"/>
      <c r="H49" s="80"/>
      <c r="I49" s="80"/>
      <c r="J49" s="80"/>
    </row>
    <row r="50" spans="1:10" x14ac:dyDescent="0.25">
      <c r="A50" s="79"/>
      <c r="B50" s="80"/>
      <c r="C50" s="80"/>
      <c r="D50" s="80"/>
      <c r="E50" s="80"/>
      <c r="F50" s="80"/>
      <c r="G50" s="80"/>
      <c r="H50" s="80"/>
      <c r="I50" s="80"/>
      <c r="J50" s="80"/>
    </row>
    <row r="51" spans="1:10" x14ac:dyDescent="0.25">
      <c r="A51" s="79"/>
      <c r="B51" s="80"/>
      <c r="C51" s="80"/>
      <c r="D51" s="80"/>
      <c r="E51" s="80"/>
      <c r="F51" s="80"/>
      <c r="G51" s="80"/>
      <c r="H51" s="80"/>
      <c r="I51" s="80"/>
      <c r="J51" s="80"/>
    </row>
    <row r="52" spans="1:10" x14ac:dyDescent="0.25">
      <c r="A52" s="79"/>
      <c r="B52" s="80"/>
      <c r="C52" s="80"/>
      <c r="D52" s="80"/>
      <c r="E52" s="80"/>
      <c r="F52" s="80"/>
      <c r="G52" s="80"/>
      <c r="H52" s="80"/>
      <c r="I52" s="80"/>
      <c r="J52" s="80"/>
    </row>
    <row r="53" spans="1:10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A54" s="79"/>
      <c r="B54" s="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s="79"/>
      <c r="B55" s="80"/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s="79"/>
      <c r="B57" s="80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s="79"/>
      <c r="B58" s="80"/>
      <c r="C58" s="80"/>
      <c r="D58" s="80"/>
      <c r="E58" s="80"/>
      <c r="F58" s="80"/>
      <c r="G58" s="80"/>
      <c r="H58" s="80"/>
      <c r="I58" s="80"/>
      <c r="J58" s="80"/>
    </row>
    <row r="59" spans="1:10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0"/>
    </row>
    <row r="61" spans="1:10" x14ac:dyDescent="0.25">
      <c r="A61" s="79"/>
      <c r="B61" s="80"/>
      <c r="C61" s="80"/>
      <c r="D61" s="80"/>
      <c r="E61" s="80"/>
      <c r="F61" s="80"/>
      <c r="G61" s="80"/>
      <c r="H61" s="80"/>
      <c r="I61" s="80"/>
      <c r="J61" s="80"/>
    </row>
    <row r="62" spans="1:10" x14ac:dyDescent="0.25">
      <c r="A62" s="79"/>
      <c r="B62" s="80"/>
      <c r="C62" s="80"/>
      <c r="D62" s="80"/>
      <c r="E62" s="80"/>
      <c r="F62" s="80"/>
      <c r="G62" s="80"/>
      <c r="H62" s="80"/>
      <c r="I62" s="80"/>
      <c r="J62" s="80"/>
    </row>
    <row r="63" spans="1:10" x14ac:dyDescent="0.25">
      <c r="A63" s="79"/>
      <c r="B63" s="80"/>
      <c r="C63" s="80"/>
      <c r="D63" s="80"/>
      <c r="E63" s="80"/>
      <c r="F63" s="80"/>
      <c r="G63" s="80"/>
      <c r="H63" s="80"/>
      <c r="I63" s="80"/>
      <c r="J63" s="80"/>
    </row>
    <row r="64" spans="1:10" x14ac:dyDescent="0.25">
      <c r="A64" s="79"/>
      <c r="B64" s="80"/>
      <c r="C64" s="80"/>
      <c r="D64" s="80"/>
      <c r="E64" s="80"/>
      <c r="F64" s="80"/>
      <c r="G64" s="80"/>
      <c r="H64" s="80"/>
      <c r="I64" s="80"/>
      <c r="J64" s="80"/>
    </row>
    <row r="65" spans="1:10" x14ac:dyDescent="0.25">
      <c r="A65" s="79"/>
      <c r="B65" s="80"/>
      <c r="C65" s="80"/>
      <c r="D65" s="80"/>
      <c r="E65" s="80"/>
      <c r="F65" s="80"/>
      <c r="G65" s="80"/>
      <c r="H65" s="80"/>
      <c r="I65" s="80"/>
      <c r="J65" s="80"/>
    </row>
    <row r="66" spans="1:10" x14ac:dyDescent="0.25">
      <c r="A66" s="79"/>
      <c r="B66" s="80"/>
      <c r="C66" s="80"/>
      <c r="D66" s="80"/>
      <c r="E66" s="80"/>
      <c r="F66" s="80"/>
      <c r="G66" s="80"/>
      <c r="H66" s="80"/>
      <c r="I66" s="80"/>
      <c r="J66" s="80"/>
    </row>
    <row r="67" spans="1:10" x14ac:dyDescent="0.25">
      <c r="A67" s="79"/>
      <c r="B67" s="80"/>
      <c r="C67" s="80"/>
      <c r="D67" s="80"/>
      <c r="E67" s="80"/>
      <c r="F67" s="80"/>
      <c r="G67" s="80"/>
      <c r="H67" s="80"/>
      <c r="I67" s="80"/>
      <c r="J67" s="80"/>
    </row>
    <row r="68" spans="1:10" ht="15.75" x14ac:dyDescent="0.25">
      <c r="A68" s="123" t="s">
        <v>189</v>
      </c>
      <c r="B68" s="123"/>
      <c r="C68" s="123"/>
      <c r="D68" s="123"/>
      <c r="E68" s="123"/>
      <c r="F68" s="123"/>
      <c r="G68" s="123"/>
      <c r="H68" s="123"/>
      <c r="I68" s="123"/>
      <c r="J68" s="123"/>
    </row>
    <row r="69" spans="1:10" x14ac:dyDescent="0.25">
      <c r="A69" s="118" t="s">
        <v>190</v>
      </c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25">
      <c r="A70" s="118" t="s">
        <v>191</v>
      </c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x14ac:dyDescent="0.25">
      <c r="A71" s="118" t="s">
        <v>192</v>
      </c>
      <c r="B71" s="118"/>
      <c r="C71" s="118"/>
      <c r="D71" s="118"/>
      <c r="E71" s="118"/>
      <c r="F71" s="118"/>
      <c r="G71" s="118"/>
      <c r="H71" s="118"/>
      <c r="I71" s="118"/>
      <c r="J71" s="118"/>
    </row>
    <row r="72" spans="1:10" x14ac:dyDescent="0.25">
      <c r="A72" s="119" t="s">
        <v>193</v>
      </c>
      <c r="B72" s="119"/>
      <c r="C72" s="119"/>
      <c r="D72" s="119"/>
      <c r="E72" s="119"/>
      <c r="F72" s="119"/>
      <c r="G72" s="119"/>
      <c r="H72" s="119"/>
      <c r="I72" s="119"/>
      <c r="J72" s="119"/>
    </row>
    <row r="73" spans="1:10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 x14ac:dyDescent="0.25">
      <c r="A74" s="120" t="s">
        <v>194</v>
      </c>
      <c r="B74" s="101"/>
      <c r="C74" s="101"/>
      <c r="D74" s="101"/>
      <c r="E74" s="101"/>
      <c r="F74" s="101"/>
      <c r="G74" s="101"/>
      <c r="H74" s="101"/>
      <c r="I74" s="101"/>
      <c r="J74" s="101"/>
    </row>
    <row r="75" spans="1:10" x14ac:dyDescent="0.25">
      <c r="A75" s="120" t="s">
        <v>195</v>
      </c>
      <c r="B75" s="101"/>
      <c r="C75" s="101"/>
      <c r="D75" s="101"/>
      <c r="E75" s="101"/>
      <c r="F75" s="101"/>
      <c r="G75" s="101"/>
      <c r="H75" s="101"/>
      <c r="I75" s="101"/>
      <c r="J75" s="101"/>
    </row>
    <row r="76" spans="1:10" x14ac:dyDescent="0.25">
      <c r="A76" s="79"/>
      <c r="B76" s="80"/>
      <c r="C76" s="80"/>
      <c r="D76" s="80"/>
      <c r="E76" s="80"/>
      <c r="F76" s="80"/>
      <c r="G76" s="80"/>
      <c r="H76" s="80"/>
      <c r="I76" s="80"/>
      <c r="J76" s="80"/>
    </row>
    <row r="77" spans="1:10" x14ac:dyDescent="0.25">
      <c r="A77" s="102" t="s">
        <v>233</v>
      </c>
      <c r="B77" s="93"/>
      <c r="C77" s="93"/>
      <c r="D77" s="93"/>
      <c r="E77" s="93"/>
      <c r="F77" s="93"/>
      <c r="G77" s="93"/>
      <c r="H77" s="93"/>
      <c r="I77" s="93"/>
      <c r="J77" s="94"/>
    </row>
    <row r="78" spans="1:10" x14ac:dyDescent="0.25">
      <c r="A78" s="114" t="str">
        <f>A19</f>
        <v>ORIGEM DOS RECURSOS (1): Federal</v>
      </c>
      <c r="B78" s="93"/>
      <c r="C78" s="93"/>
      <c r="D78" s="93"/>
      <c r="E78" s="93"/>
      <c r="F78" s="93"/>
      <c r="G78" s="93"/>
      <c r="H78" s="93"/>
      <c r="I78" s="93"/>
      <c r="J78" s="94"/>
    </row>
    <row r="79" spans="1:10" ht="72.75" x14ac:dyDescent="0.25">
      <c r="A79" s="115" t="s">
        <v>234</v>
      </c>
      <c r="B79" s="94"/>
      <c r="C79" s="116" t="s">
        <v>235</v>
      </c>
      <c r="D79" s="117"/>
      <c r="E79" s="115" t="s">
        <v>236</v>
      </c>
      <c r="F79" s="94"/>
      <c r="G79" s="115" t="s">
        <v>237</v>
      </c>
      <c r="H79" s="94"/>
      <c r="I79" s="81" t="s">
        <v>238</v>
      </c>
      <c r="J79" s="81" t="s">
        <v>239</v>
      </c>
    </row>
    <row r="80" spans="1:10" x14ac:dyDescent="0.25">
      <c r="A80" s="107" t="s">
        <v>240</v>
      </c>
      <c r="B80" s="107"/>
      <c r="C80" s="108">
        <v>0</v>
      </c>
      <c r="D80" s="100"/>
      <c r="E80" s="98">
        <v>0</v>
      </c>
      <c r="F80" s="100"/>
      <c r="G80" s="98">
        <f t="shared" ref="G80:G85" si="0">C80-J80</f>
        <v>0</v>
      </c>
      <c r="H80" s="100"/>
      <c r="I80" s="82">
        <f t="shared" ref="I80:I85" si="1">+E80+G80</f>
        <v>0</v>
      </c>
      <c r="J80" s="82">
        <v>0</v>
      </c>
    </row>
    <row r="81" spans="1:10" x14ac:dyDescent="0.25">
      <c r="A81" s="111" t="s">
        <v>241</v>
      </c>
      <c r="B81" s="111"/>
      <c r="C81" s="108">
        <v>0</v>
      </c>
      <c r="D81" s="100"/>
      <c r="E81" s="98">
        <v>0</v>
      </c>
      <c r="F81" s="100"/>
      <c r="G81" s="98">
        <f t="shared" si="0"/>
        <v>0</v>
      </c>
      <c r="H81" s="100"/>
      <c r="I81" s="82">
        <f t="shared" si="1"/>
        <v>0</v>
      </c>
      <c r="J81" s="82">
        <v>0</v>
      </c>
    </row>
    <row r="82" spans="1:10" x14ac:dyDescent="0.25">
      <c r="A82" s="112" t="s">
        <v>242</v>
      </c>
      <c r="B82" s="113"/>
      <c r="C82" s="108">
        <v>0</v>
      </c>
      <c r="D82" s="100"/>
      <c r="E82" s="98">
        <v>13587.63</v>
      </c>
      <c r="F82" s="100"/>
      <c r="G82" s="98">
        <f t="shared" si="0"/>
        <v>0</v>
      </c>
      <c r="H82" s="100"/>
      <c r="I82" s="82">
        <f t="shared" si="1"/>
        <v>13587.63</v>
      </c>
      <c r="J82" s="82">
        <v>0</v>
      </c>
    </row>
    <row r="83" spans="1:10" x14ac:dyDescent="0.25">
      <c r="A83" s="107" t="s">
        <v>170</v>
      </c>
      <c r="B83" s="107"/>
      <c r="C83" s="108">
        <v>0</v>
      </c>
      <c r="D83" s="100"/>
      <c r="E83" s="98">
        <v>0</v>
      </c>
      <c r="F83" s="100"/>
      <c r="G83" s="98">
        <f t="shared" si="0"/>
        <v>0</v>
      </c>
      <c r="H83" s="100"/>
      <c r="I83" s="82">
        <f t="shared" si="1"/>
        <v>0</v>
      </c>
      <c r="J83" s="82">
        <v>0</v>
      </c>
    </row>
    <row r="84" spans="1:10" x14ac:dyDescent="0.25">
      <c r="A84" s="107" t="s">
        <v>243</v>
      </c>
      <c r="B84" s="107"/>
      <c r="C84" s="108">
        <v>0</v>
      </c>
      <c r="D84" s="100"/>
      <c r="E84" s="98">
        <v>0</v>
      </c>
      <c r="F84" s="100"/>
      <c r="G84" s="98">
        <f t="shared" si="0"/>
        <v>0</v>
      </c>
      <c r="H84" s="100"/>
      <c r="I84" s="82">
        <f t="shared" si="1"/>
        <v>0</v>
      </c>
      <c r="J84" s="82">
        <v>0</v>
      </c>
    </row>
    <row r="85" spans="1:10" x14ac:dyDescent="0.25">
      <c r="A85" s="107" t="s">
        <v>244</v>
      </c>
      <c r="B85" s="107"/>
      <c r="C85" s="108">
        <v>0</v>
      </c>
      <c r="D85" s="100"/>
      <c r="E85" s="98">
        <v>0</v>
      </c>
      <c r="F85" s="100"/>
      <c r="G85" s="98">
        <f t="shared" si="0"/>
        <v>0</v>
      </c>
      <c r="H85" s="100"/>
      <c r="I85" s="82">
        <f t="shared" si="1"/>
        <v>0</v>
      </c>
      <c r="J85" s="82">
        <v>0</v>
      </c>
    </row>
    <row r="86" spans="1:10" x14ac:dyDescent="0.25">
      <c r="A86" s="109" t="s">
        <v>123</v>
      </c>
      <c r="B86" s="110"/>
      <c r="C86" s="108">
        <f>SUM(C80:D85)</f>
        <v>0</v>
      </c>
      <c r="D86" s="100"/>
      <c r="E86" s="98">
        <f>SUM(E80:F85)</f>
        <v>13587.63</v>
      </c>
      <c r="F86" s="100"/>
      <c r="G86" s="98">
        <f>SUM(G80:H85)</f>
        <v>0</v>
      </c>
      <c r="H86" s="100"/>
      <c r="I86" s="82">
        <f>SUM(I80:I85)</f>
        <v>13587.63</v>
      </c>
      <c r="J86" s="82">
        <f>SUM(J80:J85)</f>
        <v>0</v>
      </c>
    </row>
    <row r="87" spans="1:10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</row>
    <row r="88" spans="1:10" x14ac:dyDescent="0.25">
      <c r="A88" s="104" t="s">
        <v>245</v>
      </c>
      <c r="B88" s="101"/>
      <c r="C88" s="101"/>
      <c r="D88" s="101"/>
      <c r="E88" s="101"/>
      <c r="F88" s="101"/>
      <c r="G88" s="101"/>
      <c r="H88" s="101"/>
      <c r="I88" s="101"/>
      <c r="J88" s="101"/>
    </row>
    <row r="89" spans="1:10" x14ac:dyDescent="0.25">
      <c r="A89" s="104" t="s">
        <v>246</v>
      </c>
      <c r="B89" s="101"/>
      <c r="C89" s="101"/>
      <c r="D89" s="101"/>
      <c r="E89" s="101"/>
      <c r="F89" s="101"/>
      <c r="G89" s="101"/>
      <c r="H89" s="101"/>
      <c r="I89" s="101"/>
      <c r="J89" s="101"/>
    </row>
    <row r="90" spans="1:10" x14ac:dyDescent="0.25">
      <c r="A90" s="104" t="s">
        <v>247</v>
      </c>
      <c r="B90" s="101"/>
      <c r="C90" s="101"/>
      <c r="D90" s="101"/>
      <c r="E90" s="101"/>
      <c r="F90" s="101"/>
      <c r="G90" s="101"/>
      <c r="H90" s="101"/>
      <c r="I90" s="101"/>
      <c r="J90" s="101"/>
    </row>
    <row r="91" spans="1:10" x14ac:dyDescent="0.25">
      <c r="A91" s="104" t="s">
        <v>248</v>
      </c>
      <c r="B91" s="101"/>
      <c r="C91" s="101"/>
      <c r="D91" s="101"/>
      <c r="E91" s="101"/>
      <c r="F91" s="101"/>
      <c r="G91" s="101"/>
      <c r="H91" s="101"/>
      <c r="I91" s="101"/>
      <c r="J91" s="101"/>
    </row>
    <row r="92" spans="1:10" ht="23.25" customHeight="1" x14ac:dyDescent="0.25">
      <c r="A92" s="105" t="s">
        <v>249</v>
      </c>
      <c r="B92" s="106"/>
      <c r="C92" s="106"/>
      <c r="D92" s="106"/>
      <c r="E92" s="106"/>
      <c r="F92" s="106"/>
      <c r="G92" s="106"/>
      <c r="H92" s="106"/>
      <c r="I92" s="106"/>
      <c r="J92" s="106"/>
    </row>
    <row r="93" spans="1:10" x14ac:dyDescent="0.25">
      <c r="A93" s="104" t="s">
        <v>250</v>
      </c>
      <c r="B93" s="101"/>
      <c r="C93" s="101"/>
      <c r="D93" s="101"/>
      <c r="E93" s="101"/>
      <c r="F93" s="101"/>
      <c r="G93" s="101"/>
      <c r="H93" s="101"/>
      <c r="I93" s="101"/>
      <c r="J93" s="101"/>
    </row>
    <row r="94" spans="1:10" x14ac:dyDescent="0.25">
      <c r="A94" s="101"/>
      <c r="B94" s="101"/>
      <c r="C94" s="101"/>
      <c r="D94" s="101"/>
      <c r="E94" s="101"/>
      <c r="F94" s="101"/>
      <c r="G94" s="101"/>
      <c r="H94" s="101"/>
      <c r="I94" s="101"/>
      <c r="J94" s="101"/>
    </row>
    <row r="95" spans="1:10" x14ac:dyDescent="0.25">
      <c r="A95" s="102" t="s">
        <v>251</v>
      </c>
      <c r="B95" s="93"/>
      <c r="C95" s="93"/>
      <c r="D95" s="93"/>
      <c r="E95" s="93"/>
      <c r="F95" s="93"/>
      <c r="G95" s="93"/>
      <c r="H95" s="93"/>
      <c r="I95" s="93"/>
      <c r="J95" s="94"/>
    </row>
    <row r="96" spans="1:10" x14ac:dyDescent="0.25">
      <c r="A96" s="92" t="s">
        <v>252</v>
      </c>
      <c r="B96" s="93"/>
      <c r="C96" s="93"/>
      <c r="D96" s="93"/>
      <c r="E96" s="93"/>
      <c r="F96" s="93"/>
      <c r="G96" s="94"/>
      <c r="H96" s="95">
        <f>I39</f>
        <v>13587.63</v>
      </c>
      <c r="I96" s="96"/>
      <c r="J96" s="97"/>
    </row>
    <row r="97" spans="1:10" x14ac:dyDescent="0.25">
      <c r="A97" s="92" t="s">
        <v>253</v>
      </c>
      <c r="B97" s="93"/>
      <c r="C97" s="93"/>
      <c r="D97" s="93"/>
      <c r="E97" s="93"/>
      <c r="F97" s="93"/>
      <c r="G97" s="94"/>
      <c r="H97" s="103">
        <f>I86</f>
        <v>13587.63</v>
      </c>
      <c r="I97" s="96"/>
      <c r="J97" s="97"/>
    </row>
    <row r="98" spans="1:10" x14ac:dyDescent="0.25">
      <c r="A98" s="92" t="s">
        <v>254</v>
      </c>
      <c r="B98" s="93"/>
      <c r="C98" s="93"/>
      <c r="D98" s="93"/>
      <c r="E98" s="93"/>
      <c r="F98" s="93"/>
      <c r="G98" s="94"/>
      <c r="H98" s="95">
        <f>I37-H97-I38</f>
        <v>0</v>
      </c>
      <c r="I98" s="96"/>
      <c r="J98" s="97"/>
    </row>
    <row r="99" spans="1:10" x14ac:dyDescent="0.25">
      <c r="A99" s="92" t="s">
        <v>255</v>
      </c>
      <c r="B99" s="93"/>
      <c r="C99" s="93"/>
      <c r="D99" s="93"/>
      <c r="E99" s="93"/>
      <c r="F99" s="93"/>
      <c r="G99" s="94"/>
      <c r="H99" s="98">
        <v>0</v>
      </c>
      <c r="I99" s="99"/>
      <c r="J99" s="100"/>
    </row>
    <row r="100" spans="1:10" x14ac:dyDescent="0.25">
      <c r="A100" s="92" t="s">
        <v>256</v>
      </c>
      <c r="B100" s="93"/>
      <c r="C100" s="93"/>
      <c r="D100" s="93"/>
      <c r="E100" s="93"/>
      <c r="F100" s="93"/>
      <c r="G100" s="94"/>
      <c r="H100" s="95">
        <f>H98-H99</f>
        <v>0</v>
      </c>
      <c r="I100" s="96"/>
      <c r="J100" s="9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86" t="s">
        <v>257</v>
      </c>
      <c r="B102" s="87"/>
      <c r="C102" s="87"/>
      <c r="D102" s="87"/>
      <c r="E102" s="87"/>
      <c r="F102" s="87"/>
      <c r="G102" s="87"/>
      <c r="H102" s="87"/>
      <c r="I102" s="87"/>
      <c r="J102" s="88"/>
    </row>
    <row r="103" spans="1:10" ht="12" customHeight="1" x14ac:dyDescent="0.25">
      <c r="A103" s="89"/>
      <c r="B103" s="90"/>
      <c r="C103" s="90"/>
      <c r="D103" s="90"/>
      <c r="E103" s="90"/>
      <c r="F103" s="90"/>
      <c r="G103" s="90"/>
      <c r="H103" s="90"/>
      <c r="I103" s="90"/>
      <c r="J103" s="91"/>
    </row>
    <row r="104" spans="1:10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</row>
    <row r="105" spans="1:10" x14ac:dyDescent="0.25">
      <c r="A105" s="83"/>
      <c r="B105" s="83" t="s">
        <v>258</v>
      </c>
      <c r="C105" s="83"/>
      <c r="D105" s="83"/>
      <c r="E105" s="83"/>
      <c r="F105" s="83"/>
      <c r="G105" s="83"/>
      <c r="H105" s="83"/>
      <c r="I105" s="83"/>
      <c r="J105" s="77"/>
    </row>
    <row r="106" spans="1:10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77"/>
    </row>
    <row r="107" spans="1:10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77"/>
    </row>
    <row r="108" spans="1:10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77"/>
    </row>
    <row r="109" spans="1:10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77"/>
    </row>
    <row r="110" spans="1:10" x14ac:dyDescent="0.25">
      <c r="A110" s="83"/>
      <c r="B110" s="84" t="s">
        <v>127</v>
      </c>
      <c r="C110" s="83"/>
      <c r="D110" s="83"/>
      <c r="E110" s="83"/>
      <c r="F110" s="83"/>
      <c r="G110" s="83"/>
      <c r="H110" s="84" t="s">
        <v>128</v>
      </c>
      <c r="I110" s="83"/>
      <c r="J110" s="77"/>
    </row>
    <row r="111" spans="1:10" x14ac:dyDescent="0.25">
      <c r="A111" s="83"/>
      <c r="B111" s="83" t="s">
        <v>129</v>
      </c>
      <c r="C111" s="83"/>
      <c r="D111" s="83"/>
      <c r="E111" s="83"/>
      <c r="F111" s="83"/>
      <c r="G111" s="83"/>
      <c r="H111" s="83" t="s">
        <v>130</v>
      </c>
      <c r="I111" s="83"/>
    </row>
    <row r="112" spans="1:10" x14ac:dyDescent="0.25">
      <c r="B112" s="85" t="s">
        <v>131</v>
      </c>
      <c r="H112" s="50" t="s">
        <v>132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88" workbookViewId="0">
      <selection activeCell="B108" sqref="B108"/>
    </sheetView>
  </sheetViews>
  <sheetFormatPr defaultRowHeight="15" x14ac:dyDescent="0.25"/>
  <cols>
    <col min="1" max="2" width="13.7109375" style="32" customWidth="1"/>
    <col min="3" max="3" width="9.7109375" style="32" customWidth="1"/>
    <col min="4" max="4" width="11.7109375" style="32" customWidth="1"/>
    <col min="5" max="8" width="9.7109375" style="32" customWidth="1"/>
    <col min="9" max="10" width="15.7109375" style="32" customWidth="1"/>
    <col min="11" max="16384" width="9.140625" style="32"/>
  </cols>
  <sheetData>
    <row r="1" spans="1:10" ht="15.75" x14ac:dyDescent="0.25">
      <c r="A1" s="123" t="s">
        <v>189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18" t="s">
        <v>190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5">
      <c r="A3" s="118" t="s">
        <v>191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x14ac:dyDescent="0.25">
      <c r="A4" s="118" t="s">
        <v>192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x14ac:dyDescent="0.25">
      <c r="A5" s="119" t="s">
        <v>193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120" t="s">
        <v>194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20" t="s">
        <v>195</v>
      </c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</row>
    <row r="10" spans="1:10" x14ac:dyDescent="0.25">
      <c r="A10" s="155" t="s">
        <v>196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x14ac:dyDescent="0.25">
      <c r="A11" s="149" t="s">
        <v>197</v>
      </c>
      <c r="B11" s="93"/>
      <c r="C11" s="93"/>
      <c r="D11" s="93"/>
      <c r="E11" s="93"/>
      <c r="F11" s="93"/>
      <c r="G11" s="93"/>
      <c r="H11" s="93"/>
      <c r="I11" s="93"/>
      <c r="J11" s="94"/>
    </row>
    <row r="12" spans="1:10" x14ac:dyDescent="0.25">
      <c r="A12" s="149" t="s">
        <v>198</v>
      </c>
      <c r="B12" s="93"/>
      <c r="C12" s="93"/>
      <c r="D12" s="93"/>
      <c r="E12" s="93"/>
      <c r="F12" s="93"/>
      <c r="G12" s="93"/>
      <c r="H12" s="93"/>
      <c r="I12" s="93"/>
      <c r="J12" s="94"/>
    </row>
    <row r="13" spans="1:10" x14ac:dyDescent="0.25">
      <c r="A13" s="149" t="s">
        <v>199</v>
      </c>
      <c r="B13" s="93"/>
      <c r="C13" s="93"/>
      <c r="D13" s="93"/>
      <c r="E13" s="93"/>
      <c r="F13" s="93"/>
      <c r="G13" s="93"/>
      <c r="H13" s="93"/>
      <c r="I13" s="93"/>
      <c r="J13" s="94"/>
    </row>
    <row r="14" spans="1:10" x14ac:dyDescent="0.25">
      <c r="A14" s="155" t="s">
        <v>200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x14ac:dyDescent="0.25">
      <c r="A15" s="149" t="s">
        <v>201</v>
      </c>
      <c r="B15" s="93"/>
      <c r="C15" s="93"/>
      <c r="D15" s="93"/>
      <c r="E15" s="93"/>
      <c r="F15" s="93"/>
      <c r="G15" s="93"/>
      <c r="H15" s="93"/>
      <c r="I15" s="93"/>
      <c r="J15" s="94"/>
    </row>
    <row r="16" spans="1:10" x14ac:dyDescent="0.25">
      <c r="A16" s="150" t="s">
        <v>260</v>
      </c>
      <c r="B16" s="151"/>
      <c r="C16" s="151"/>
      <c r="D16" s="151"/>
      <c r="E16" s="151"/>
      <c r="F16" s="151"/>
      <c r="G16" s="151"/>
      <c r="H16" s="151"/>
      <c r="I16" s="151"/>
      <c r="J16" s="151"/>
    </row>
    <row r="17" spans="1:10" x14ac:dyDescent="0.25">
      <c r="A17" s="152" t="s">
        <v>202</v>
      </c>
      <c r="B17" s="93"/>
      <c r="C17" s="93"/>
      <c r="D17" s="93"/>
      <c r="E17" s="93"/>
      <c r="F17" s="93"/>
      <c r="G17" s="93"/>
      <c r="H17" s="93"/>
      <c r="I17" s="93"/>
      <c r="J17" s="94"/>
    </row>
    <row r="18" spans="1:10" x14ac:dyDescent="0.25">
      <c r="A18" s="153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54" t="s">
        <v>259</v>
      </c>
      <c r="B19" s="93"/>
      <c r="C19" s="93"/>
      <c r="D19" s="93"/>
      <c r="E19" s="93"/>
      <c r="F19" s="93"/>
      <c r="G19" s="93"/>
      <c r="H19" s="93"/>
      <c r="I19" s="93"/>
      <c r="J19" s="94"/>
    </row>
    <row r="20" spans="1:10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25">
      <c r="A21" s="115" t="s">
        <v>203</v>
      </c>
      <c r="B21" s="93"/>
      <c r="C21" s="93"/>
      <c r="D21" s="94"/>
      <c r="E21" s="115" t="s">
        <v>204</v>
      </c>
      <c r="F21" s="94"/>
      <c r="G21" s="115" t="s">
        <v>205</v>
      </c>
      <c r="H21" s="94"/>
      <c r="I21" s="115" t="s">
        <v>206</v>
      </c>
      <c r="J21" s="94"/>
    </row>
    <row r="22" spans="1:10" x14ac:dyDescent="0.25">
      <c r="A22" s="138" t="s">
        <v>207</v>
      </c>
      <c r="B22" s="139"/>
      <c r="C22" s="139"/>
      <c r="D22" s="140"/>
      <c r="E22" s="141">
        <v>43131</v>
      </c>
      <c r="F22" s="142"/>
      <c r="G22" s="143" t="s">
        <v>208</v>
      </c>
      <c r="H22" s="142"/>
      <c r="I22" s="144">
        <v>1543440</v>
      </c>
      <c r="J22" s="142"/>
    </row>
    <row r="23" spans="1:10" x14ac:dyDescent="0.25">
      <c r="A23" s="138" t="s">
        <v>209</v>
      </c>
      <c r="B23" s="139"/>
      <c r="C23" s="139"/>
      <c r="D23" s="140"/>
      <c r="E23" s="141">
        <v>43272</v>
      </c>
      <c r="F23" s="147"/>
      <c r="G23" s="143" t="s">
        <v>210</v>
      </c>
      <c r="H23" s="142"/>
      <c r="I23" s="144">
        <v>46306.06</v>
      </c>
      <c r="J23" s="148"/>
    </row>
    <row r="24" spans="1:10" x14ac:dyDescent="0.25">
      <c r="A24" s="138" t="s">
        <v>211</v>
      </c>
      <c r="B24" s="139"/>
      <c r="C24" s="139"/>
      <c r="D24" s="140"/>
      <c r="E24" s="141">
        <v>43462</v>
      </c>
      <c r="F24" s="142"/>
      <c r="G24" s="143" t="s">
        <v>212</v>
      </c>
      <c r="H24" s="142"/>
      <c r="I24" s="144">
        <v>1662821.82</v>
      </c>
      <c r="J24" s="142"/>
    </row>
    <row r="25" spans="1:10" x14ac:dyDescent="0.25">
      <c r="A25" s="138" t="s">
        <v>213</v>
      </c>
      <c r="B25" s="139"/>
      <c r="C25" s="139"/>
      <c r="D25" s="140"/>
      <c r="E25" s="141">
        <v>43588</v>
      </c>
      <c r="F25" s="142"/>
      <c r="G25" s="143" t="s">
        <v>212</v>
      </c>
      <c r="H25" s="142"/>
      <c r="I25" s="144">
        <v>1781796.38</v>
      </c>
      <c r="J25" s="142"/>
    </row>
    <row r="26" spans="1:10" x14ac:dyDescent="0.25">
      <c r="A26" s="138" t="s">
        <v>214</v>
      </c>
      <c r="B26" s="139"/>
      <c r="C26" s="139"/>
      <c r="D26" s="140"/>
      <c r="E26" s="141">
        <v>43825</v>
      </c>
      <c r="F26" s="142"/>
      <c r="G26" s="143" t="s">
        <v>215</v>
      </c>
      <c r="H26" s="142"/>
      <c r="I26" s="144">
        <v>3444361.84</v>
      </c>
      <c r="J26" s="142"/>
    </row>
    <row r="27" spans="1:10" x14ac:dyDescent="0.25">
      <c r="A27" s="77"/>
      <c r="B27" s="77"/>
      <c r="C27" s="77"/>
      <c r="D27" s="77"/>
      <c r="E27" s="77"/>
      <c r="F27" s="77"/>
      <c r="G27" s="77"/>
      <c r="H27" s="77"/>
      <c r="I27" s="78"/>
      <c r="J27" s="78"/>
    </row>
    <row r="28" spans="1:10" x14ac:dyDescent="0.25">
      <c r="A28" s="102" t="s">
        <v>216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x14ac:dyDescent="0.25">
      <c r="A29" s="145" t="s">
        <v>217</v>
      </c>
      <c r="B29" s="94"/>
      <c r="C29" s="145" t="s">
        <v>218</v>
      </c>
      <c r="D29" s="94"/>
      <c r="E29" s="145" t="s">
        <v>219</v>
      </c>
      <c r="F29" s="94"/>
      <c r="G29" s="145" t="s">
        <v>220</v>
      </c>
      <c r="H29" s="146"/>
      <c r="I29" s="145" t="s">
        <v>221</v>
      </c>
      <c r="J29" s="94"/>
    </row>
    <row r="30" spans="1:10" x14ac:dyDescent="0.25">
      <c r="A30" s="133">
        <v>43931</v>
      </c>
      <c r="B30" s="97"/>
      <c r="C30" s="98">
        <v>150000</v>
      </c>
      <c r="D30" s="100"/>
      <c r="E30" s="134">
        <v>43922</v>
      </c>
      <c r="F30" s="97"/>
      <c r="G30" s="135">
        <v>286492</v>
      </c>
      <c r="H30" s="136"/>
      <c r="I30" s="132">
        <v>150000</v>
      </c>
      <c r="J30" s="127"/>
    </row>
    <row r="31" spans="1:10" x14ac:dyDescent="0.25">
      <c r="A31" s="134"/>
      <c r="B31" s="137"/>
      <c r="C31" s="98"/>
      <c r="D31" s="100"/>
      <c r="E31" s="134"/>
      <c r="F31" s="137"/>
      <c r="G31" s="135"/>
      <c r="H31" s="136"/>
      <c r="I31" s="132"/>
      <c r="J31" s="127"/>
    </row>
    <row r="32" spans="1:10" x14ac:dyDescent="0.25">
      <c r="A32" s="131"/>
      <c r="B32" s="94"/>
      <c r="C32" s="131"/>
      <c r="D32" s="94"/>
      <c r="E32" s="131"/>
      <c r="F32" s="94"/>
      <c r="G32" s="131"/>
      <c r="H32" s="94"/>
      <c r="I32" s="132"/>
      <c r="J32" s="127"/>
    </row>
    <row r="33" spans="1:10" x14ac:dyDescent="0.25">
      <c r="A33" s="124" t="s">
        <v>222</v>
      </c>
      <c r="B33" s="93"/>
      <c r="C33" s="93"/>
      <c r="D33" s="93"/>
      <c r="E33" s="93"/>
      <c r="F33" s="94"/>
      <c r="G33" s="125"/>
      <c r="H33" s="94"/>
      <c r="I33" s="126">
        <v>0</v>
      </c>
      <c r="J33" s="127"/>
    </row>
    <row r="34" spans="1:10" x14ac:dyDescent="0.25">
      <c r="A34" s="124" t="s">
        <v>223</v>
      </c>
      <c r="B34" s="93"/>
      <c r="C34" s="93"/>
      <c r="D34" s="93"/>
      <c r="E34" s="93"/>
      <c r="F34" s="94"/>
      <c r="G34" s="125"/>
      <c r="H34" s="94"/>
      <c r="I34" s="128">
        <f>SUM(I30:J32)</f>
        <v>150000</v>
      </c>
      <c r="J34" s="127"/>
    </row>
    <row r="35" spans="1:10" x14ac:dyDescent="0.25">
      <c r="A35" s="124" t="s">
        <v>224</v>
      </c>
      <c r="B35" s="93"/>
      <c r="C35" s="93"/>
      <c r="D35" s="93"/>
      <c r="E35" s="93"/>
      <c r="F35" s="94"/>
      <c r="G35" s="125"/>
      <c r="H35" s="94"/>
      <c r="I35" s="126">
        <v>212.35</v>
      </c>
      <c r="J35" s="127"/>
    </row>
    <row r="36" spans="1:10" x14ac:dyDescent="0.25">
      <c r="A36" s="124" t="s">
        <v>225</v>
      </c>
      <c r="B36" s="129"/>
      <c r="C36" s="129"/>
      <c r="D36" s="129"/>
      <c r="E36" s="129"/>
      <c r="F36" s="130"/>
      <c r="G36" s="125"/>
      <c r="H36" s="94"/>
      <c r="I36" s="128">
        <v>0</v>
      </c>
      <c r="J36" s="127"/>
    </row>
    <row r="37" spans="1:10" x14ac:dyDescent="0.25">
      <c r="A37" s="124" t="s">
        <v>226</v>
      </c>
      <c r="B37" s="93"/>
      <c r="C37" s="93"/>
      <c r="D37" s="93"/>
      <c r="E37" s="93"/>
      <c r="F37" s="94"/>
      <c r="G37" s="125"/>
      <c r="H37" s="94"/>
      <c r="I37" s="126">
        <f>SUM(I33:J36)</f>
        <v>150212.35</v>
      </c>
      <c r="J37" s="127"/>
    </row>
    <row r="38" spans="1:10" x14ac:dyDescent="0.25">
      <c r="A38" s="124" t="s">
        <v>227</v>
      </c>
      <c r="B38" s="93"/>
      <c r="C38" s="93"/>
      <c r="D38" s="93"/>
      <c r="E38" s="93"/>
      <c r="F38" s="94"/>
      <c r="G38" s="125"/>
      <c r="H38" s="94"/>
      <c r="I38" s="126">
        <v>0</v>
      </c>
      <c r="J38" s="127"/>
    </row>
    <row r="39" spans="1:10" x14ac:dyDescent="0.25">
      <c r="A39" s="124" t="s">
        <v>228</v>
      </c>
      <c r="B39" s="93"/>
      <c r="C39" s="93"/>
      <c r="D39" s="93"/>
      <c r="E39" s="93"/>
      <c r="F39" s="94"/>
      <c r="G39" s="125"/>
      <c r="H39" s="94"/>
      <c r="I39" s="128">
        <f>I37+I38</f>
        <v>150212.35</v>
      </c>
      <c r="J39" s="127"/>
    </row>
    <row r="40" spans="1:10" x14ac:dyDescent="0.25">
      <c r="A40" s="104" t="s">
        <v>229</v>
      </c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x14ac:dyDescent="0.25">
      <c r="A41" s="104" t="s">
        <v>230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x14ac:dyDescent="0.25">
      <c r="A42" s="104" t="s">
        <v>231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</row>
    <row r="44" spans="1:10" ht="21.75" customHeight="1" x14ac:dyDescent="0.25">
      <c r="A44" s="121" t="s">
        <v>232</v>
      </c>
      <c r="B44" s="122"/>
      <c r="C44" s="122"/>
      <c r="D44" s="122"/>
      <c r="E44" s="122"/>
      <c r="F44" s="122"/>
      <c r="G44" s="122"/>
      <c r="H44" s="122"/>
      <c r="I44" s="122"/>
      <c r="J44" s="117"/>
    </row>
    <row r="45" spans="1:10" x14ac:dyDescent="0.25">
      <c r="A45" s="79"/>
      <c r="B45" s="80"/>
      <c r="C45" s="80"/>
      <c r="D45" s="80"/>
      <c r="E45" s="80"/>
      <c r="F45" s="80"/>
      <c r="G45" s="80"/>
      <c r="H45" s="80"/>
      <c r="I45" s="80"/>
      <c r="J45" s="80"/>
    </row>
    <row r="46" spans="1:10" x14ac:dyDescent="0.25">
      <c r="A46" s="79"/>
      <c r="B46" s="80"/>
      <c r="C46" s="80"/>
      <c r="D46" s="80"/>
      <c r="E46" s="80"/>
      <c r="F46" s="80"/>
      <c r="G46" s="80"/>
      <c r="H46" s="80"/>
      <c r="I46" s="80"/>
      <c r="J46" s="80"/>
    </row>
    <row r="47" spans="1:10" x14ac:dyDescent="0.25">
      <c r="A47" s="79"/>
      <c r="B47" s="80"/>
      <c r="C47" s="80"/>
      <c r="D47" s="80"/>
      <c r="E47" s="80"/>
      <c r="F47" s="80"/>
      <c r="G47" s="80"/>
      <c r="H47" s="80"/>
      <c r="I47" s="80"/>
      <c r="J47" s="80"/>
    </row>
    <row r="48" spans="1:10" x14ac:dyDescent="0.25">
      <c r="A48" s="79"/>
      <c r="B48" s="80"/>
      <c r="C48" s="80"/>
      <c r="D48" s="80"/>
      <c r="E48" s="80"/>
      <c r="F48" s="80"/>
      <c r="G48" s="80"/>
      <c r="H48" s="80"/>
      <c r="I48" s="80"/>
      <c r="J48" s="80"/>
    </row>
    <row r="49" spans="1:10" x14ac:dyDescent="0.25">
      <c r="A49" s="79"/>
      <c r="B49" s="80"/>
      <c r="C49" s="80"/>
      <c r="D49" s="80"/>
      <c r="E49" s="80"/>
      <c r="F49" s="80"/>
      <c r="G49" s="80"/>
      <c r="H49" s="80"/>
      <c r="I49" s="80"/>
      <c r="J49" s="80"/>
    </row>
    <row r="50" spans="1:10" x14ac:dyDescent="0.25">
      <c r="A50" s="79"/>
      <c r="B50" s="80"/>
      <c r="C50" s="80"/>
      <c r="D50" s="80"/>
      <c r="E50" s="80"/>
      <c r="F50" s="80"/>
      <c r="G50" s="80"/>
      <c r="H50" s="80"/>
      <c r="I50" s="80"/>
      <c r="J50" s="80"/>
    </row>
    <row r="51" spans="1:10" x14ac:dyDescent="0.25">
      <c r="A51" s="79"/>
      <c r="B51" s="80"/>
      <c r="C51" s="80"/>
      <c r="D51" s="80"/>
      <c r="E51" s="80"/>
      <c r="F51" s="80"/>
      <c r="G51" s="80"/>
      <c r="H51" s="80"/>
      <c r="I51" s="80"/>
      <c r="J51" s="80"/>
    </row>
    <row r="52" spans="1:10" x14ac:dyDescent="0.25">
      <c r="A52" s="79"/>
      <c r="B52" s="80"/>
      <c r="C52" s="80"/>
      <c r="D52" s="80"/>
      <c r="E52" s="80"/>
      <c r="F52" s="80"/>
      <c r="G52" s="80"/>
      <c r="H52" s="80"/>
      <c r="I52" s="80"/>
      <c r="J52" s="80"/>
    </row>
    <row r="53" spans="1:10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A54" s="79"/>
      <c r="B54" s="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s="79"/>
      <c r="B55" s="80"/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s="79"/>
      <c r="B57" s="80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s="79"/>
      <c r="B58" s="80"/>
      <c r="C58" s="80"/>
      <c r="D58" s="80"/>
      <c r="E58" s="80"/>
      <c r="F58" s="80"/>
      <c r="G58" s="80"/>
      <c r="H58" s="80"/>
      <c r="I58" s="80"/>
      <c r="J58" s="80"/>
    </row>
    <row r="59" spans="1:10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</row>
    <row r="60" spans="1:10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0"/>
    </row>
    <row r="61" spans="1:10" x14ac:dyDescent="0.25">
      <c r="A61" s="79"/>
      <c r="B61" s="80"/>
      <c r="C61" s="80"/>
      <c r="D61" s="80"/>
      <c r="E61" s="80"/>
      <c r="F61" s="80"/>
      <c r="G61" s="80"/>
      <c r="H61" s="80"/>
      <c r="I61" s="80"/>
      <c r="J61" s="80"/>
    </row>
    <row r="62" spans="1:10" x14ac:dyDescent="0.25">
      <c r="A62" s="79"/>
      <c r="B62" s="80"/>
      <c r="C62" s="80"/>
      <c r="D62" s="80"/>
      <c r="E62" s="80"/>
      <c r="F62" s="80"/>
      <c r="G62" s="80"/>
      <c r="H62" s="80"/>
      <c r="I62" s="80"/>
      <c r="J62" s="80"/>
    </row>
    <row r="63" spans="1:10" x14ac:dyDescent="0.25">
      <c r="A63" s="79"/>
      <c r="B63" s="80"/>
      <c r="C63" s="80"/>
      <c r="D63" s="80"/>
      <c r="E63" s="80"/>
      <c r="F63" s="80"/>
      <c r="G63" s="80"/>
      <c r="H63" s="80"/>
      <c r="I63" s="80"/>
      <c r="J63" s="80"/>
    </row>
    <row r="64" spans="1:10" x14ac:dyDescent="0.25">
      <c r="A64" s="79"/>
      <c r="B64" s="80"/>
      <c r="C64" s="80"/>
      <c r="D64" s="80"/>
      <c r="E64" s="80"/>
      <c r="F64" s="80"/>
      <c r="G64" s="80"/>
      <c r="H64" s="80"/>
      <c r="I64" s="80"/>
      <c r="J64" s="80"/>
    </row>
    <row r="65" spans="1:10" x14ac:dyDescent="0.25">
      <c r="A65" s="79"/>
      <c r="B65" s="80"/>
      <c r="C65" s="80"/>
      <c r="D65" s="80"/>
      <c r="E65" s="80"/>
      <c r="F65" s="80"/>
      <c r="G65" s="80"/>
      <c r="H65" s="80"/>
      <c r="I65" s="80"/>
      <c r="J65" s="80"/>
    </row>
    <row r="66" spans="1:10" x14ac:dyDescent="0.25">
      <c r="A66" s="79"/>
      <c r="B66" s="80"/>
      <c r="C66" s="80"/>
      <c r="D66" s="80"/>
      <c r="E66" s="80"/>
      <c r="F66" s="80"/>
      <c r="G66" s="80"/>
      <c r="H66" s="80"/>
      <c r="I66" s="80"/>
      <c r="J66" s="80"/>
    </row>
    <row r="67" spans="1:10" x14ac:dyDescent="0.25">
      <c r="A67" s="79"/>
      <c r="B67" s="80"/>
      <c r="C67" s="80"/>
      <c r="D67" s="80"/>
      <c r="E67" s="80"/>
      <c r="F67" s="80"/>
      <c r="G67" s="80"/>
      <c r="H67" s="80"/>
      <c r="I67" s="80"/>
      <c r="J67" s="80"/>
    </row>
    <row r="68" spans="1:10" ht="15.75" x14ac:dyDescent="0.25">
      <c r="A68" s="123" t="s">
        <v>189</v>
      </c>
      <c r="B68" s="123"/>
      <c r="C68" s="123"/>
      <c r="D68" s="123"/>
      <c r="E68" s="123"/>
      <c r="F68" s="123"/>
      <c r="G68" s="123"/>
      <c r="H68" s="123"/>
      <c r="I68" s="123"/>
      <c r="J68" s="123"/>
    </row>
    <row r="69" spans="1:10" x14ac:dyDescent="0.25">
      <c r="A69" s="118" t="s">
        <v>190</v>
      </c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25">
      <c r="A70" s="118" t="s">
        <v>191</v>
      </c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x14ac:dyDescent="0.25">
      <c r="A71" s="118" t="s">
        <v>192</v>
      </c>
      <c r="B71" s="118"/>
      <c r="C71" s="118"/>
      <c r="D71" s="118"/>
      <c r="E71" s="118"/>
      <c r="F71" s="118"/>
      <c r="G71" s="118"/>
      <c r="H71" s="118"/>
      <c r="I71" s="118"/>
      <c r="J71" s="118"/>
    </row>
    <row r="72" spans="1:10" x14ac:dyDescent="0.25">
      <c r="A72" s="119" t="s">
        <v>193</v>
      </c>
      <c r="B72" s="119"/>
      <c r="C72" s="119"/>
      <c r="D72" s="119"/>
      <c r="E72" s="119"/>
      <c r="F72" s="119"/>
      <c r="G72" s="119"/>
      <c r="H72" s="119"/>
      <c r="I72" s="119"/>
      <c r="J72" s="119"/>
    </row>
    <row r="73" spans="1:10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 x14ac:dyDescent="0.25">
      <c r="A74" s="120" t="s">
        <v>194</v>
      </c>
      <c r="B74" s="101"/>
      <c r="C74" s="101"/>
      <c r="D74" s="101"/>
      <c r="E74" s="101"/>
      <c r="F74" s="101"/>
      <c r="G74" s="101"/>
      <c r="H74" s="101"/>
      <c r="I74" s="101"/>
      <c r="J74" s="101"/>
    </row>
    <row r="75" spans="1:10" x14ac:dyDescent="0.25">
      <c r="A75" s="120" t="s">
        <v>195</v>
      </c>
      <c r="B75" s="101"/>
      <c r="C75" s="101"/>
      <c r="D75" s="101"/>
      <c r="E75" s="101"/>
      <c r="F75" s="101"/>
      <c r="G75" s="101"/>
      <c r="H75" s="101"/>
      <c r="I75" s="101"/>
      <c r="J75" s="101"/>
    </row>
    <row r="76" spans="1:10" x14ac:dyDescent="0.25">
      <c r="A76" s="79"/>
      <c r="B76" s="80"/>
      <c r="C76" s="80"/>
      <c r="D76" s="80"/>
      <c r="E76" s="80"/>
      <c r="F76" s="80"/>
      <c r="G76" s="80"/>
      <c r="H76" s="80"/>
      <c r="I76" s="80"/>
      <c r="J76" s="80"/>
    </row>
    <row r="77" spans="1:10" x14ac:dyDescent="0.25">
      <c r="A77" s="102" t="s">
        <v>233</v>
      </c>
      <c r="B77" s="93"/>
      <c r="C77" s="93"/>
      <c r="D77" s="93"/>
      <c r="E77" s="93"/>
      <c r="F77" s="93"/>
      <c r="G77" s="93"/>
      <c r="H77" s="93"/>
      <c r="I77" s="93"/>
      <c r="J77" s="94"/>
    </row>
    <row r="78" spans="1:10" x14ac:dyDescent="0.25">
      <c r="A78" s="114" t="str">
        <f>A19</f>
        <v>ORIGEM DOS RECURSOS (1): Municipal</v>
      </c>
      <c r="B78" s="93"/>
      <c r="C78" s="93"/>
      <c r="D78" s="93"/>
      <c r="E78" s="93"/>
      <c r="F78" s="93"/>
      <c r="G78" s="93"/>
      <c r="H78" s="93"/>
      <c r="I78" s="93"/>
      <c r="J78" s="94"/>
    </row>
    <row r="79" spans="1:10" ht="72.75" x14ac:dyDescent="0.25">
      <c r="A79" s="115" t="s">
        <v>234</v>
      </c>
      <c r="B79" s="94"/>
      <c r="C79" s="116" t="s">
        <v>235</v>
      </c>
      <c r="D79" s="117"/>
      <c r="E79" s="115" t="s">
        <v>236</v>
      </c>
      <c r="F79" s="94"/>
      <c r="G79" s="115" t="s">
        <v>237</v>
      </c>
      <c r="H79" s="94"/>
      <c r="I79" s="81" t="s">
        <v>238</v>
      </c>
      <c r="J79" s="81" t="s">
        <v>239</v>
      </c>
    </row>
    <row r="80" spans="1:10" x14ac:dyDescent="0.25">
      <c r="A80" s="107" t="s">
        <v>240</v>
      </c>
      <c r="B80" s="107"/>
      <c r="C80" s="108">
        <v>9840.91</v>
      </c>
      <c r="D80" s="100"/>
      <c r="E80" s="98">
        <v>2982.58</v>
      </c>
      <c r="F80" s="100"/>
      <c r="G80" s="98">
        <f t="shared" ref="G80:G85" si="0">C80-J80</f>
        <v>7651.91</v>
      </c>
      <c r="H80" s="100"/>
      <c r="I80" s="82">
        <f t="shared" ref="I80:I85" si="1">+E80+G80</f>
        <v>10634.49</v>
      </c>
      <c r="J80" s="82">
        <v>2189</v>
      </c>
    </row>
    <row r="81" spans="1:10" x14ac:dyDescent="0.25">
      <c r="A81" s="111" t="s">
        <v>241</v>
      </c>
      <c r="B81" s="111"/>
      <c r="C81" s="108">
        <v>4660.05</v>
      </c>
      <c r="D81" s="100"/>
      <c r="E81" s="98">
        <v>1083.8499999999999</v>
      </c>
      <c r="F81" s="100"/>
      <c r="G81" s="98">
        <f t="shared" si="0"/>
        <v>3348.51</v>
      </c>
      <c r="H81" s="100"/>
      <c r="I81" s="82">
        <f t="shared" si="1"/>
        <v>4432.3600000000006</v>
      </c>
      <c r="J81" s="82">
        <v>1311.54</v>
      </c>
    </row>
    <row r="82" spans="1:10" x14ac:dyDescent="0.25">
      <c r="A82" s="112" t="s">
        <v>242</v>
      </c>
      <c r="B82" s="113"/>
      <c r="C82" s="108">
        <v>125859.04</v>
      </c>
      <c r="D82" s="100"/>
      <c r="E82" s="98">
        <f>39339.98-13587.63</f>
        <v>25752.350000000006</v>
      </c>
      <c r="F82" s="100"/>
      <c r="G82" s="98">
        <f t="shared" si="0"/>
        <v>102514.98999999999</v>
      </c>
      <c r="H82" s="100"/>
      <c r="I82" s="82">
        <f t="shared" si="1"/>
        <v>128267.34</v>
      </c>
      <c r="J82" s="82">
        <v>23344.05</v>
      </c>
    </row>
    <row r="83" spans="1:10" x14ac:dyDescent="0.25">
      <c r="A83" s="107" t="s">
        <v>170</v>
      </c>
      <c r="B83" s="107"/>
      <c r="C83" s="108">
        <v>211.7</v>
      </c>
      <c r="D83" s="100"/>
      <c r="E83" s="98">
        <v>0</v>
      </c>
      <c r="F83" s="100"/>
      <c r="G83" s="98">
        <f t="shared" si="0"/>
        <v>211.7</v>
      </c>
      <c r="H83" s="100"/>
      <c r="I83" s="82">
        <f t="shared" si="1"/>
        <v>211.7</v>
      </c>
      <c r="J83" s="82">
        <v>0</v>
      </c>
    </row>
    <row r="84" spans="1:10" x14ac:dyDescent="0.25">
      <c r="A84" s="107" t="s">
        <v>243</v>
      </c>
      <c r="B84" s="107"/>
      <c r="C84" s="108">
        <v>1187.3900000000001</v>
      </c>
      <c r="D84" s="100"/>
      <c r="E84" s="98">
        <v>724.36</v>
      </c>
      <c r="F84" s="100"/>
      <c r="G84" s="98">
        <f t="shared" si="0"/>
        <v>0</v>
      </c>
      <c r="H84" s="100"/>
      <c r="I84" s="82">
        <f t="shared" si="1"/>
        <v>724.36</v>
      </c>
      <c r="J84" s="82">
        <v>1187.3900000000001</v>
      </c>
    </row>
    <row r="85" spans="1:10" x14ac:dyDescent="0.25">
      <c r="A85" s="107" t="s">
        <v>244</v>
      </c>
      <c r="B85" s="107"/>
      <c r="C85" s="108">
        <v>3964.76</v>
      </c>
      <c r="D85" s="100"/>
      <c r="E85" s="98">
        <v>774.99</v>
      </c>
      <c r="F85" s="100"/>
      <c r="G85" s="98">
        <f t="shared" si="0"/>
        <v>1695.73</v>
      </c>
      <c r="H85" s="100"/>
      <c r="I85" s="82">
        <f t="shared" si="1"/>
        <v>2470.7200000000003</v>
      </c>
      <c r="J85" s="82">
        <v>2269.0300000000002</v>
      </c>
    </row>
    <row r="86" spans="1:10" x14ac:dyDescent="0.25">
      <c r="A86" s="109" t="s">
        <v>123</v>
      </c>
      <c r="B86" s="110"/>
      <c r="C86" s="108">
        <f>SUM(C80:D85)</f>
        <v>145723.85000000003</v>
      </c>
      <c r="D86" s="100"/>
      <c r="E86" s="98">
        <f>SUM(E80:F85)</f>
        <v>31318.130000000008</v>
      </c>
      <c r="F86" s="100"/>
      <c r="G86" s="98">
        <f>SUM(G80:H85)</f>
        <v>115422.83999999998</v>
      </c>
      <c r="H86" s="100"/>
      <c r="I86" s="82">
        <f>SUM(I80:I85)</f>
        <v>146740.97</v>
      </c>
      <c r="J86" s="82">
        <f>SUM(J80:J85)</f>
        <v>30301.01</v>
      </c>
    </row>
    <row r="87" spans="1:10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</row>
    <row r="88" spans="1:10" x14ac:dyDescent="0.25">
      <c r="A88" s="104" t="s">
        <v>245</v>
      </c>
      <c r="B88" s="101"/>
      <c r="C88" s="101"/>
      <c r="D88" s="101"/>
      <c r="E88" s="101"/>
      <c r="F88" s="101"/>
      <c r="G88" s="101"/>
      <c r="H88" s="101"/>
      <c r="I88" s="101"/>
      <c r="J88" s="101"/>
    </row>
    <row r="89" spans="1:10" x14ac:dyDescent="0.25">
      <c r="A89" s="104" t="s">
        <v>246</v>
      </c>
      <c r="B89" s="101"/>
      <c r="C89" s="101"/>
      <c r="D89" s="101"/>
      <c r="E89" s="101"/>
      <c r="F89" s="101"/>
      <c r="G89" s="101"/>
      <c r="H89" s="101"/>
      <c r="I89" s="101"/>
      <c r="J89" s="101"/>
    </row>
    <row r="90" spans="1:10" x14ac:dyDescent="0.25">
      <c r="A90" s="104" t="s">
        <v>247</v>
      </c>
      <c r="B90" s="101"/>
      <c r="C90" s="101"/>
      <c r="D90" s="101"/>
      <c r="E90" s="101"/>
      <c r="F90" s="101"/>
      <c r="G90" s="101"/>
      <c r="H90" s="101"/>
      <c r="I90" s="101"/>
      <c r="J90" s="101"/>
    </row>
    <row r="91" spans="1:10" x14ac:dyDescent="0.25">
      <c r="A91" s="104" t="s">
        <v>248</v>
      </c>
      <c r="B91" s="101"/>
      <c r="C91" s="101"/>
      <c r="D91" s="101"/>
      <c r="E91" s="101"/>
      <c r="F91" s="101"/>
      <c r="G91" s="101"/>
      <c r="H91" s="101"/>
      <c r="I91" s="101"/>
      <c r="J91" s="101"/>
    </row>
    <row r="92" spans="1:10" ht="23.25" customHeight="1" x14ac:dyDescent="0.25">
      <c r="A92" s="105" t="s">
        <v>249</v>
      </c>
      <c r="B92" s="106"/>
      <c r="C92" s="106"/>
      <c r="D92" s="106"/>
      <c r="E92" s="106"/>
      <c r="F92" s="106"/>
      <c r="G92" s="106"/>
      <c r="H92" s="106"/>
      <c r="I92" s="106"/>
      <c r="J92" s="106"/>
    </row>
    <row r="93" spans="1:10" x14ac:dyDescent="0.25">
      <c r="A93" s="104" t="s">
        <v>250</v>
      </c>
      <c r="B93" s="101"/>
      <c r="C93" s="101"/>
      <c r="D93" s="101"/>
      <c r="E93" s="101"/>
      <c r="F93" s="101"/>
      <c r="G93" s="101"/>
      <c r="H93" s="101"/>
      <c r="I93" s="101"/>
      <c r="J93" s="101"/>
    </row>
    <row r="94" spans="1:10" x14ac:dyDescent="0.25">
      <c r="A94" s="101"/>
      <c r="B94" s="101"/>
      <c r="C94" s="101"/>
      <c r="D94" s="101"/>
      <c r="E94" s="101"/>
      <c r="F94" s="101"/>
      <c r="G94" s="101"/>
      <c r="H94" s="101"/>
      <c r="I94" s="101"/>
      <c r="J94" s="101"/>
    </row>
    <row r="95" spans="1:10" x14ac:dyDescent="0.25">
      <c r="A95" s="102" t="s">
        <v>251</v>
      </c>
      <c r="B95" s="93"/>
      <c r="C95" s="93"/>
      <c r="D95" s="93"/>
      <c r="E95" s="93"/>
      <c r="F95" s="93"/>
      <c r="G95" s="93"/>
      <c r="H95" s="93"/>
      <c r="I95" s="93"/>
      <c r="J95" s="94"/>
    </row>
    <row r="96" spans="1:10" x14ac:dyDescent="0.25">
      <c r="A96" s="92" t="s">
        <v>252</v>
      </c>
      <c r="B96" s="93"/>
      <c r="C96" s="93"/>
      <c r="D96" s="93"/>
      <c r="E96" s="93"/>
      <c r="F96" s="93"/>
      <c r="G96" s="94"/>
      <c r="H96" s="95">
        <f>I39</f>
        <v>150212.35</v>
      </c>
      <c r="I96" s="96"/>
      <c r="J96" s="97"/>
    </row>
    <row r="97" spans="1:10" x14ac:dyDescent="0.25">
      <c r="A97" s="92" t="s">
        <v>253</v>
      </c>
      <c r="B97" s="93"/>
      <c r="C97" s="93"/>
      <c r="D97" s="93"/>
      <c r="E97" s="93"/>
      <c r="F97" s="93"/>
      <c r="G97" s="94"/>
      <c r="H97" s="103">
        <f>I86</f>
        <v>146740.97</v>
      </c>
      <c r="I97" s="96"/>
      <c r="J97" s="97"/>
    </row>
    <row r="98" spans="1:10" x14ac:dyDescent="0.25">
      <c r="A98" s="92" t="s">
        <v>254</v>
      </c>
      <c r="B98" s="93"/>
      <c r="C98" s="93"/>
      <c r="D98" s="93"/>
      <c r="E98" s="93"/>
      <c r="F98" s="93"/>
      <c r="G98" s="94"/>
      <c r="H98" s="95">
        <f>I37-H97-I38</f>
        <v>3471.3800000000047</v>
      </c>
      <c r="I98" s="96"/>
      <c r="J98" s="97"/>
    </row>
    <row r="99" spans="1:10" x14ac:dyDescent="0.25">
      <c r="A99" s="92" t="s">
        <v>255</v>
      </c>
      <c r="B99" s="93"/>
      <c r="C99" s="93"/>
      <c r="D99" s="93"/>
      <c r="E99" s="93"/>
      <c r="F99" s="93"/>
      <c r="G99" s="94"/>
      <c r="H99" s="98">
        <v>0</v>
      </c>
      <c r="I99" s="99"/>
      <c r="J99" s="100"/>
    </row>
    <row r="100" spans="1:10" x14ac:dyDescent="0.25">
      <c r="A100" s="92" t="s">
        <v>256</v>
      </c>
      <c r="B100" s="93"/>
      <c r="C100" s="93"/>
      <c r="D100" s="93"/>
      <c r="E100" s="93"/>
      <c r="F100" s="93"/>
      <c r="G100" s="94"/>
      <c r="H100" s="95">
        <f>H98-H99</f>
        <v>3471.3800000000047</v>
      </c>
      <c r="I100" s="96"/>
      <c r="J100" s="97"/>
    </row>
    <row r="101" spans="1:10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 spans="1:10" x14ac:dyDescent="0.25">
      <c r="A102" s="86" t="s">
        <v>257</v>
      </c>
      <c r="B102" s="87"/>
      <c r="C102" s="87"/>
      <c r="D102" s="87"/>
      <c r="E102" s="87"/>
      <c r="F102" s="87"/>
      <c r="G102" s="87"/>
      <c r="H102" s="87"/>
      <c r="I102" s="87"/>
      <c r="J102" s="88"/>
    </row>
    <row r="103" spans="1:10" ht="12" customHeight="1" x14ac:dyDescent="0.25">
      <c r="A103" s="89"/>
      <c r="B103" s="90"/>
      <c r="C103" s="90"/>
      <c r="D103" s="90"/>
      <c r="E103" s="90"/>
      <c r="F103" s="90"/>
      <c r="G103" s="90"/>
      <c r="H103" s="90"/>
      <c r="I103" s="90"/>
      <c r="J103" s="91"/>
    </row>
    <row r="104" spans="1:10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</row>
    <row r="105" spans="1:10" x14ac:dyDescent="0.25">
      <c r="A105" s="83"/>
      <c r="B105" s="83" t="s">
        <v>258</v>
      </c>
      <c r="C105" s="83"/>
      <c r="D105" s="83"/>
      <c r="E105" s="83"/>
      <c r="F105" s="83"/>
      <c r="G105" s="83"/>
      <c r="H105" s="83"/>
      <c r="I105" s="83"/>
      <c r="J105" s="77"/>
    </row>
    <row r="106" spans="1:10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77"/>
    </row>
    <row r="107" spans="1:10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77"/>
    </row>
    <row r="108" spans="1:10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77"/>
    </row>
    <row r="109" spans="1:10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77"/>
    </row>
    <row r="110" spans="1:10" x14ac:dyDescent="0.25">
      <c r="A110" s="83"/>
      <c r="B110" s="84" t="s">
        <v>127</v>
      </c>
      <c r="C110" s="83"/>
      <c r="D110" s="83"/>
      <c r="E110" s="83"/>
      <c r="F110" s="83"/>
      <c r="G110" s="83"/>
      <c r="H110" s="84" t="s">
        <v>128</v>
      </c>
      <c r="I110" s="83"/>
      <c r="J110" s="77"/>
    </row>
    <row r="111" spans="1:10" x14ac:dyDescent="0.25">
      <c r="A111" s="83"/>
      <c r="B111" s="83" t="s">
        <v>129</v>
      </c>
      <c r="C111" s="83"/>
      <c r="D111" s="83"/>
      <c r="E111" s="83"/>
      <c r="F111" s="83"/>
      <c r="G111" s="83"/>
      <c r="H111" s="83" t="s">
        <v>130</v>
      </c>
      <c r="I111" s="83"/>
    </row>
    <row r="112" spans="1:10" x14ac:dyDescent="0.25">
      <c r="B112" s="85" t="s">
        <v>131</v>
      </c>
      <c r="H112" s="50" t="s">
        <v>132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topLeftCell="A94" workbookViewId="0">
      <selection activeCell="D115" sqref="D115"/>
    </sheetView>
  </sheetViews>
  <sheetFormatPr defaultRowHeight="15" x14ac:dyDescent="0.25"/>
  <cols>
    <col min="1" max="1" width="10.7109375" style="32" bestFit="1" customWidth="1"/>
    <col min="2" max="2" width="8.7109375" style="18" customWidth="1"/>
    <col min="3" max="3" width="41.5703125" style="32" customWidth="1"/>
    <col min="4" max="4" width="38.42578125" style="32" customWidth="1"/>
    <col min="5" max="5" width="11.28515625" style="33" customWidth="1"/>
    <col min="6" max="6" width="11" style="33" customWidth="1"/>
    <col min="7" max="7" width="10.140625" style="33" customWidth="1"/>
    <col min="8" max="16384" width="9.140625" style="32"/>
  </cols>
  <sheetData>
    <row r="1" spans="1:7" x14ac:dyDescent="0.25">
      <c r="B1" s="53"/>
      <c r="C1" s="156" t="s">
        <v>158</v>
      </c>
      <c r="D1" s="156"/>
    </row>
    <row r="2" spans="1:7" x14ac:dyDescent="0.25">
      <c r="B2" s="53"/>
      <c r="C2" s="157" t="s">
        <v>167</v>
      </c>
      <c r="D2" s="157"/>
    </row>
    <row r="3" spans="1:7" x14ac:dyDescent="0.25">
      <c r="B3" s="53"/>
      <c r="C3" s="158" t="s">
        <v>159</v>
      </c>
      <c r="D3" s="158"/>
    </row>
    <row r="4" spans="1:7" ht="35.25" x14ac:dyDescent="0.25">
      <c r="A4" s="54" t="s">
        <v>160</v>
      </c>
      <c r="B4" s="55" t="s">
        <v>161</v>
      </c>
      <c r="C4" s="56" t="s">
        <v>162</v>
      </c>
      <c r="D4" s="57" t="s">
        <v>163</v>
      </c>
      <c r="E4" s="58" t="s">
        <v>164</v>
      </c>
      <c r="F4" s="58" t="s">
        <v>165</v>
      </c>
      <c r="G4" s="59" t="s">
        <v>166</v>
      </c>
    </row>
    <row r="5" spans="1:7" x14ac:dyDescent="0.25">
      <c r="A5" s="60">
        <v>43922</v>
      </c>
      <c r="B5" s="61">
        <v>1241</v>
      </c>
      <c r="C5" s="22" t="s">
        <v>39</v>
      </c>
      <c r="D5" s="22" t="s">
        <v>170</v>
      </c>
      <c r="E5" s="28">
        <v>87.4</v>
      </c>
      <c r="F5" s="28">
        <v>87.4</v>
      </c>
      <c r="G5" s="28">
        <f>E5-F5</f>
        <v>0</v>
      </c>
    </row>
    <row r="6" spans="1:7" x14ac:dyDescent="0.25">
      <c r="A6" s="60">
        <v>43922</v>
      </c>
      <c r="B6" s="61">
        <v>5959</v>
      </c>
      <c r="C6" s="22" t="s">
        <v>139</v>
      </c>
      <c r="D6" s="22" t="s">
        <v>152</v>
      </c>
      <c r="E6" s="28">
        <v>4519.29</v>
      </c>
      <c r="F6" s="28">
        <v>4519.29</v>
      </c>
      <c r="G6" s="28">
        <f t="shared" ref="G6:G69" si="0">E6-F6</f>
        <v>0</v>
      </c>
    </row>
    <row r="7" spans="1:7" x14ac:dyDescent="0.25">
      <c r="A7" s="60">
        <v>43923</v>
      </c>
      <c r="B7" s="61">
        <v>809</v>
      </c>
      <c r="C7" s="22" t="s">
        <v>147</v>
      </c>
      <c r="D7" s="22" t="s">
        <v>170</v>
      </c>
      <c r="E7" s="28">
        <v>124.3</v>
      </c>
      <c r="F7" s="28">
        <v>124.3</v>
      </c>
      <c r="G7" s="28">
        <f t="shared" si="0"/>
        <v>0</v>
      </c>
    </row>
    <row r="8" spans="1:7" x14ac:dyDescent="0.25">
      <c r="A8" s="60">
        <v>43923</v>
      </c>
      <c r="B8" s="61">
        <v>48202534</v>
      </c>
      <c r="C8" s="22" t="s">
        <v>140</v>
      </c>
      <c r="D8" s="22" t="s">
        <v>175</v>
      </c>
      <c r="E8" s="28">
        <v>160.03</v>
      </c>
      <c r="F8" s="28">
        <v>160.03</v>
      </c>
      <c r="G8" s="28">
        <f t="shared" si="0"/>
        <v>0</v>
      </c>
    </row>
    <row r="9" spans="1:7" x14ac:dyDescent="0.25">
      <c r="A9" s="60">
        <v>43923</v>
      </c>
      <c r="B9" s="61">
        <v>48189071</v>
      </c>
      <c r="C9" s="22" t="s">
        <v>140</v>
      </c>
      <c r="D9" s="22" t="s">
        <v>175</v>
      </c>
      <c r="E9" s="28">
        <v>98.92</v>
      </c>
      <c r="F9" s="28">
        <v>98.92</v>
      </c>
      <c r="G9" s="28">
        <f t="shared" si="0"/>
        <v>0</v>
      </c>
    </row>
    <row r="10" spans="1:7" x14ac:dyDescent="0.25">
      <c r="A10" s="60">
        <v>43923</v>
      </c>
      <c r="B10" s="61">
        <v>48247413</v>
      </c>
      <c r="C10" s="22" t="s">
        <v>140</v>
      </c>
      <c r="D10" s="22" t="s">
        <v>175</v>
      </c>
      <c r="E10" s="28">
        <v>1294.56</v>
      </c>
      <c r="F10" s="28">
        <v>1294.56</v>
      </c>
      <c r="G10" s="28">
        <f t="shared" si="0"/>
        <v>0</v>
      </c>
    </row>
    <row r="11" spans="1:7" x14ac:dyDescent="0.25">
      <c r="A11" s="60">
        <v>43923</v>
      </c>
      <c r="B11" s="61">
        <v>48247412</v>
      </c>
      <c r="C11" s="22" t="s">
        <v>140</v>
      </c>
      <c r="D11" s="22" t="s">
        <v>175</v>
      </c>
      <c r="E11" s="28">
        <v>375.16</v>
      </c>
      <c r="F11" s="28">
        <v>375.16</v>
      </c>
      <c r="G11" s="28">
        <f t="shared" si="0"/>
        <v>0</v>
      </c>
    </row>
    <row r="12" spans="1:7" x14ac:dyDescent="0.25">
      <c r="A12" s="60">
        <v>43923</v>
      </c>
      <c r="B12" s="61">
        <v>48189070</v>
      </c>
      <c r="C12" s="22" t="s">
        <v>140</v>
      </c>
      <c r="D12" s="22" t="s">
        <v>175</v>
      </c>
      <c r="E12" s="28">
        <v>375.81</v>
      </c>
      <c r="F12" s="28">
        <v>375.81</v>
      </c>
      <c r="G12" s="28">
        <f t="shared" si="0"/>
        <v>0</v>
      </c>
    </row>
    <row r="13" spans="1:7" x14ac:dyDescent="0.25">
      <c r="A13" s="60">
        <v>43923</v>
      </c>
      <c r="B13" s="61">
        <v>48240844</v>
      </c>
      <c r="C13" s="22" t="s">
        <v>140</v>
      </c>
      <c r="D13" s="22" t="s">
        <v>175</v>
      </c>
      <c r="E13" s="28">
        <v>286.11</v>
      </c>
      <c r="F13" s="28">
        <v>286.11</v>
      </c>
      <c r="G13" s="28">
        <f t="shared" si="0"/>
        <v>0</v>
      </c>
    </row>
    <row r="14" spans="1:7" x14ac:dyDescent="0.25">
      <c r="A14" s="60">
        <v>43923</v>
      </c>
      <c r="B14" s="61">
        <v>48189069</v>
      </c>
      <c r="C14" s="22" t="s">
        <v>140</v>
      </c>
      <c r="D14" s="22" t="s">
        <v>175</v>
      </c>
      <c r="E14" s="28">
        <v>160.03</v>
      </c>
      <c r="F14" s="28">
        <v>160.03</v>
      </c>
      <c r="G14" s="28">
        <f t="shared" si="0"/>
        <v>0</v>
      </c>
    </row>
    <row r="15" spans="1:7" x14ac:dyDescent="0.25">
      <c r="A15" s="60">
        <v>43923</v>
      </c>
      <c r="B15" s="61">
        <v>1198</v>
      </c>
      <c r="C15" s="22" t="s">
        <v>168</v>
      </c>
      <c r="D15" s="39" t="s">
        <v>178</v>
      </c>
      <c r="E15" s="28">
        <v>1450</v>
      </c>
      <c r="F15" s="28">
        <v>1450</v>
      </c>
      <c r="G15" s="28">
        <f t="shared" si="0"/>
        <v>0</v>
      </c>
    </row>
    <row r="16" spans="1:7" x14ac:dyDescent="0.25">
      <c r="A16" s="60">
        <v>43924</v>
      </c>
      <c r="B16" s="61">
        <v>146</v>
      </c>
      <c r="C16" s="22" t="s">
        <v>148</v>
      </c>
      <c r="D16" s="22" t="s">
        <v>173</v>
      </c>
      <c r="E16" s="28">
        <v>866.14</v>
      </c>
      <c r="F16" s="28">
        <v>866.14</v>
      </c>
      <c r="G16" s="28">
        <f t="shared" si="0"/>
        <v>0</v>
      </c>
    </row>
    <row r="17" spans="1:7" x14ac:dyDescent="0.25">
      <c r="A17" s="60">
        <v>43924</v>
      </c>
      <c r="B17" s="61">
        <v>5535</v>
      </c>
      <c r="C17" s="22" t="s">
        <v>146</v>
      </c>
      <c r="D17" s="39" t="s">
        <v>178</v>
      </c>
      <c r="E17" s="28">
        <v>106.5</v>
      </c>
      <c r="F17" s="28">
        <v>106.5</v>
      </c>
      <c r="G17" s="28">
        <f t="shared" si="0"/>
        <v>0</v>
      </c>
    </row>
    <row r="18" spans="1:7" x14ac:dyDescent="0.25">
      <c r="A18" s="60">
        <v>43928</v>
      </c>
      <c r="B18" s="61">
        <v>697557</v>
      </c>
      <c r="C18" s="22" t="s">
        <v>43</v>
      </c>
      <c r="D18" s="22" t="s">
        <v>175</v>
      </c>
      <c r="E18" s="28">
        <v>72.989999999999995</v>
      </c>
      <c r="F18" s="28">
        <v>72.989999999999995</v>
      </c>
      <c r="G18" s="28">
        <f t="shared" si="0"/>
        <v>0</v>
      </c>
    </row>
    <row r="19" spans="1:7" x14ac:dyDescent="0.25">
      <c r="A19" s="60">
        <v>43929</v>
      </c>
      <c r="B19" s="61">
        <v>7431</v>
      </c>
      <c r="C19" s="22" t="s">
        <v>149</v>
      </c>
      <c r="D19" s="22" t="s">
        <v>175</v>
      </c>
      <c r="E19" s="28">
        <v>400</v>
      </c>
      <c r="F19" s="28">
        <v>400</v>
      </c>
      <c r="G19" s="28">
        <f t="shared" si="0"/>
        <v>0</v>
      </c>
    </row>
    <row r="20" spans="1:7" x14ac:dyDescent="0.25">
      <c r="A20" s="60">
        <v>43929</v>
      </c>
      <c r="B20" s="61">
        <v>33285</v>
      </c>
      <c r="C20" s="22" t="s">
        <v>150</v>
      </c>
      <c r="D20" s="22" t="s">
        <v>172</v>
      </c>
      <c r="E20" s="28">
        <v>39.18</v>
      </c>
      <c r="F20" s="28">
        <v>39.18</v>
      </c>
      <c r="G20" s="28">
        <f t="shared" si="0"/>
        <v>0</v>
      </c>
    </row>
    <row r="21" spans="1:7" x14ac:dyDescent="0.25">
      <c r="A21" s="60">
        <v>43930</v>
      </c>
      <c r="B21" s="61">
        <v>849854</v>
      </c>
      <c r="C21" s="22" t="s">
        <v>142</v>
      </c>
      <c r="D21" s="22" t="s">
        <v>175</v>
      </c>
      <c r="E21" s="28">
        <v>289.2</v>
      </c>
      <c r="F21" s="28">
        <v>289.2</v>
      </c>
      <c r="G21" s="28">
        <f t="shared" si="0"/>
        <v>0</v>
      </c>
    </row>
    <row r="22" spans="1:7" x14ac:dyDescent="0.25">
      <c r="A22" s="60">
        <v>43931</v>
      </c>
      <c r="B22" s="61">
        <v>2276095</v>
      </c>
      <c r="C22" s="22" t="s">
        <v>157</v>
      </c>
      <c r="D22" s="22" t="s">
        <v>171</v>
      </c>
      <c r="E22" s="28">
        <v>1988.24</v>
      </c>
      <c r="F22" s="28">
        <v>1988.24</v>
      </c>
      <c r="G22" s="28">
        <f t="shared" si="0"/>
        <v>0</v>
      </c>
    </row>
    <row r="23" spans="1:7" x14ac:dyDescent="0.25">
      <c r="A23" s="60">
        <v>43931</v>
      </c>
      <c r="B23" s="61">
        <v>17501</v>
      </c>
      <c r="C23" s="22" t="s">
        <v>141</v>
      </c>
      <c r="D23" s="39" t="s">
        <v>178</v>
      </c>
      <c r="E23" s="28">
        <v>139.22999999999999</v>
      </c>
      <c r="F23" s="28">
        <v>139.22999999999999</v>
      </c>
      <c r="G23" s="28">
        <f t="shared" si="0"/>
        <v>0</v>
      </c>
    </row>
    <row r="24" spans="1:7" x14ac:dyDescent="0.25">
      <c r="A24" s="60">
        <v>43934</v>
      </c>
      <c r="B24" s="61">
        <v>196992</v>
      </c>
      <c r="C24" s="22" t="s">
        <v>40</v>
      </c>
      <c r="D24" s="22" t="s">
        <v>175</v>
      </c>
      <c r="E24" s="28">
        <v>124.9</v>
      </c>
      <c r="F24" s="28">
        <v>124.9</v>
      </c>
      <c r="G24" s="28">
        <f t="shared" si="0"/>
        <v>0</v>
      </c>
    </row>
    <row r="25" spans="1:7" x14ac:dyDescent="0.25">
      <c r="A25" s="60">
        <v>43936</v>
      </c>
      <c r="B25" s="61">
        <v>248325</v>
      </c>
      <c r="C25" s="22" t="s">
        <v>43</v>
      </c>
      <c r="D25" s="22" t="s">
        <v>175</v>
      </c>
      <c r="E25" s="28">
        <v>487.45</v>
      </c>
      <c r="F25" s="28">
        <v>487.45</v>
      </c>
      <c r="G25" s="28">
        <f t="shared" si="0"/>
        <v>0</v>
      </c>
    </row>
    <row r="26" spans="1:7" x14ac:dyDescent="0.25">
      <c r="A26" s="60">
        <v>43936</v>
      </c>
      <c r="B26" s="61">
        <v>541240</v>
      </c>
      <c r="C26" s="22" t="s">
        <v>137</v>
      </c>
      <c r="D26" s="22" t="s">
        <v>152</v>
      </c>
      <c r="E26" s="28">
        <v>101.23</v>
      </c>
      <c r="F26" s="28">
        <v>101.23</v>
      </c>
      <c r="G26" s="28">
        <f t="shared" si="0"/>
        <v>0</v>
      </c>
    </row>
    <row r="27" spans="1:7" x14ac:dyDescent="0.25">
      <c r="A27" s="60">
        <v>43936</v>
      </c>
      <c r="B27" s="61">
        <v>946149</v>
      </c>
      <c r="C27" s="22" t="s">
        <v>136</v>
      </c>
      <c r="D27" s="22" t="s">
        <v>176</v>
      </c>
      <c r="E27" s="28">
        <v>248.3</v>
      </c>
      <c r="F27" s="28">
        <v>248.3</v>
      </c>
      <c r="G27" s="28">
        <f t="shared" si="0"/>
        <v>0</v>
      </c>
    </row>
    <row r="28" spans="1:7" x14ac:dyDescent="0.25">
      <c r="A28" s="60">
        <v>43936</v>
      </c>
      <c r="B28" s="61">
        <v>2733</v>
      </c>
      <c r="C28" s="22" t="s">
        <v>154</v>
      </c>
      <c r="D28" s="22" t="s">
        <v>172</v>
      </c>
      <c r="E28" s="28">
        <v>1692</v>
      </c>
      <c r="F28" s="28">
        <v>1692</v>
      </c>
      <c r="G28" s="28">
        <f t="shared" si="0"/>
        <v>0</v>
      </c>
    </row>
    <row r="29" spans="1:7" x14ac:dyDescent="0.25">
      <c r="A29" s="60">
        <v>43937</v>
      </c>
      <c r="B29" s="61">
        <v>4776573</v>
      </c>
      <c r="C29" s="22" t="s">
        <v>169</v>
      </c>
      <c r="D29" s="22" t="s">
        <v>176</v>
      </c>
      <c r="E29" s="28">
        <v>483.92</v>
      </c>
      <c r="F29" s="28">
        <v>483.92</v>
      </c>
      <c r="G29" s="28">
        <f t="shared" si="0"/>
        <v>0</v>
      </c>
    </row>
    <row r="30" spans="1:7" x14ac:dyDescent="0.25">
      <c r="A30" s="60">
        <v>43938</v>
      </c>
      <c r="B30" s="61">
        <v>774047</v>
      </c>
      <c r="C30" s="22" t="s">
        <v>43</v>
      </c>
      <c r="D30" s="22" t="s">
        <v>175</v>
      </c>
      <c r="E30" s="28">
        <v>123.99</v>
      </c>
      <c r="F30" s="28">
        <v>123.99</v>
      </c>
      <c r="G30" s="28">
        <f t="shared" si="0"/>
        <v>0</v>
      </c>
    </row>
    <row r="31" spans="1:7" x14ac:dyDescent="0.25">
      <c r="A31" s="60">
        <v>43938</v>
      </c>
      <c r="B31" s="61">
        <v>20242</v>
      </c>
      <c r="C31" s="22" t="s">
        <v>153</v>
      </c>
      <c r="D31" s="22" t="s">
        <v>172</v>
      </c>
      <c r="E31" s="28">
        <v>60</v>
      </c>
      <c r="F31" s="28">
        <v>60</v>
      </c>
      <c r="G31" s="28">
        <f t="shared" si="0"/>
        <v>0</v>
      </c>
    </row>
    <row r="32" spans="1:7" x14ac:dyDescent="0.25">
      <c r="A32" s="60">
        <v>43941</v>
      </c>
      <c r="B32" s="61">
        <v>7492</v>
      </c>
      <c r="C32" s="22" t="s">
        <v>149</v>
      </c>
      <c r="D32" s="22" t="s">
        <v>175</v>
      </c>
      <c r="E32" s="28">
        <v>240</v>
      </c>
      <c r="F32" s="28">
        <v>240</v>
      </c>
      <c r="G32" s="28">
        <f t="shared" si="0"/>
        <v>0</v>
      </c>
    </row>
    <row r="33" spans="1:7" x14ac:dyDescent="0.25">
      <c r="A33" s="60">
        <v>43943</v>
      </c>
      <c r="B33" s="61">
        <v>572576</v>
      </c>
      <c r="C33" s="22" t="s">
        <v>138</v>
      </c>
      <c r="D33" s="39" t="s">
        <v>178</v>
      </c>
      <c r="E33" s="28">
        <v>88.03</v>
      </c>
      <c r="F33" s="28">
        <v>88.03</v>
      </c>
      <c r="G33" s="28">
        <f t="shared" si="0"/>
        <v>0</v>
      </c>
    </row>
    <row r="34" spans="1:7" x14ac:dyDescent="0.25">
      <c r="A34" s="60">
        <v>43944</v>
      </c>
      <c r="B34" s="61">
        <v>126671</v>
      </c>
      <c r="C34" s="22" t="s">
        <v>41</v>
      </c>
      <c r="D34" s="22" t="s">
        <v>173</v>
      </c>
      <c r="E34" s="28">
        <v>30.61</v>
      </c>
      <c r="F34" s="28">
        <v>30.61</v>
      </c>
      <c r="G34" s="28">
        <f t="shared" si="0"/>
        <v>0</v>
      </c>
    </row>
    <row r="35" spans="1:7" x14ac:dyDescent="0.25">
      <c r="A35" s="60">
        <v>43945</v>
      </c>
      <c r="B35" s="61">
        <v>33390</v>
      </c>
      <c r="C35" s="22" t="s">
        <v>155</v>
      </c>
      <c r="D35" s="22" t="s">
        <v>173</v>
      </c>
      <c r="E35" s="28">
        <v>79</v>
      </c>
      <c r="F35" s="28">
        <v>79</v>
      </c>
      <c r="G35" s="28">
        <f t="shared" si="0"/>
        <v>0</v>
      </c>
    </row>
    <row r="36" spans="1:7" x14ac:dyDescent="0.25">
      <c r="A36" s="60">
        <v>43948</v>
      </c>
      <c r="B36" s="61"/>
      <c r="C36" s="22" t="s">
        <v>42</v>
      </c>
      <c r="D36" s="22" t="s">
        <v>176</v>
      </c>
      <c r="E36" s="28">
        <v>8398.6200000000008</v>
      </c>
      <c r="F36" s="28">
        <v>8398.6200000000008</v>
      </c>
      <c r="G36" s="28">
        <f t="shared" si="0"/>
        <v>0</v>
      </c>
    </row>
    <row r="37" spans="1:7" x14ac:dyDescent="0.25">
      <c r="A37" s="60">
        <v>43948</v>
      </c>
      <c r="B37" s="61">
        <v>8385</v>
      </c>
      <c r="C37" s="22" t="s">
        <v>156</v>
      </c>
      <c r="D37" s="22" t="s">
        <v>173</v>
      </c>
      <c r="E37" s="28">
        <v>27.52</v>
      </c>
      <c r="F37" s="28">
        <v>27.52</v>
      </c>
      <c r="G37" s="28">
        <f t="shared" si="0"/>
        <v>0</v>
      </c>
    </row>
    <row r="38" spans="1:7" x14ac:dyDescent="0.25">
      <c r="A38" s="60">
        <v>43948</v>
      </c>
      <c r="B38" s="61">
        <v>818451</v>
      </c>
      <c r="C38" s="22" t="s">
        <v>44</v>
      </c>
      <c r="D38" s="22" t="s">
        <v>175</v>
      </c>
      <c r="E38" s="28">
        <v>170.9</v>
      </c>
      <c r="F38" s="28">
        <v>170.9</v>
      </c>
      <c r="G38" s="28">
        <f t="shared" si="0"/>
        <v>0</v>
      </c>
    </row>
    <row r="39" spans="1:7" x14ac:dyDescent="0.25">
      <c r="A39" s="60">
        <v>43949</v>
      </c>
      <c r="B39" s="61">
        <v>33974</v>
      </c>
      <c r="C39" s="22" t="s">
        <v>41</v>
      </c>
      <c r="D39" s="22" t="s">
        <v>173</v>
      </c>
      <c r="E39" s="28">
        <v>236.94</v>
      </c>
      <c r="F39" s="28">
        <v>236.94</v>
      </c>
      <c r="G39" s="28">
        <f t="shared" si="0"/>
        <v>0</v>
      </c>
    </row>
    <row r="40" spans="1:7" x14ac:dyDescent="0.25">
      <c r="A40" s="60">
        <v>43949</v>
      </c>
      <c r="B40" s="61">
        <v>2266</v>
      </c>
      <c r="C40" s="22" t="s">
        <v>151</v>
      </c>
      <c r="D40" s="22" t="s">
        <v>173</v>
      </c>
      <c r="E40" s="28">
        <v>200.76</v>
      </c>
      <c r="F40" s="28">
        <v>200.76</v>
      </c>
      <c r="G40" s="28">
        <f t="shared" si="0"/>
        <v>0</v>
      </c>
    </row>
    <row r="41" spans="1:7" x14ac:dyDescent="0.25">
      <c r="A41" s="60">
        <v>43949</v>
      </c>
      <c r="B41" s="61">
        <v>4346</v>
      </c>
      <c r="C41" s="22" t="s">
        <v>145</v>
      </c>
      <c r="D41" s="39" t="s">
        <v>178</v>
      </c>
      <c r="E41" s="28">
        <v>731</v>
      </c>
      <c r="F41" s="28">
        <v>731</v>
      </c>
      <c r="G41" s="28">
        <f t="shared" si="0"/>
        <v>0</v>
      </c>
    </row>
    <row r="42" spans="1:7" x14ac:dyDescent="0.25">
      <c r="A42" s="60">
        <v>43951</v>
      </c>
      <c r="B42" s="61">
        <v>952657</v>
      </c>
      <c r="C42" s="22" t="s">
        <v>143</v>
      </c>
      <c r="D42" s="22" t="s">
        <v>176</v>
      </c>
      <c r="E42" s="28">
        <v>7496.9</v>
      </c>
      <c r="F42" s="28">
        <v>7496.9</v>
      </c>
      <c r="G42" s="28">
        <f t="shared" si="0"/>
        <v>0</v>
      </c>
    </row>
    <row r="43" spans="1:7" x14ac:dyDescent="0.25">
      <c r="A43" s="60">
        <v>43951</v>
      </c>
      <c r="B43" s="61">
        <v>1203</v>
      </c>
      <c r="C43" s="22" t="s">
        <v>168</v>
      </c>
      <c r="D43" s="39" t="s">
        <v>178</v>
      </c>
      <c r="E43" s="28">
        <v>1450</v>
      </c>
      <c r="F43" s="28">
        <v>1450</v>
      </c>
      <c r="G43" s="28">
        <f t="shared" si="0"/>
        <v>0</v>
      </c>
    </row>
    <row r="44" spans="1:7" x14ac:dyDescent="0.25">
      <c r="A44" s="60">
        <v>43951</v>
      </c>
      <c r="B44" s="61"/>
      <c r="C44" s="22" t="s">
        <v>177</v>
      </c>
      <c r="D44" s="22" t="s">
        <v>176</v>
      </c>
      <c r="E44" s="28">
        <v>1056.1300000000001</v>
      </c>
      <c r="F44" s="28">
        <v>1056.1300000000001</v>
      </c>
      <c r="G44" s="28">
        <f t="shared" si="0"/>
        <v>0</v>
      </c>
    </row>
    <row r="45" spans="1:7" x14ac:dyDescent="0.25">
      <c r="A45" s="60">
        <v>43951</v>
      </c>
      <c r="B45" s="61">
        <v>79850</v>
      </c>
      <c r="C45" s="22" t="s">
        <v>144</v>
      </c>
      <c r="D45" s="39" t="s">
        <v>174</v>
      </c>
      <c r="E45" s="28">
        <v>189.9</v>
      </c>
      <c r="F45" s="28">
        <v>189.9</v>
      </c>
      <c r="G45" s="28">
        <f t="shared" si="0"/>
        <v>0</v>
      </c>
    </row>
    <row r="46" spans="1:7" x14ac:dyDescent="0.25">
      <c r="A46" s="60">
        <v>43951</v>
      </c>
      <c r="B46" s="61">
        <v>439871</v>
      </c>
      <c r="C46" s="22" t="s">
        <v>144</v>
      </c>
      <c r="D46" s="39" t="s">
        <v>174</v>
      </c>
      <c r="E46" s="28">
        <v>655.75</v>
      </c>
      <c r="F46" s="28">
        <v>655.75</v>
      </c>
      <c r="G46" s="28">
        <f t="shared" si="0"/>
        <v>0</v>
      </c>
    </row>
    <row r="47" spans="1:7" x14ac:dyDescent="0.25">
      <c r="A47" s="60">
        <v>43951</v>
      </c>
      <c r="B47" s="61">
        <v>79851</v>
      </c>
      <c r="C47" s="22" t="s">
        <v>144</v>
      </c>
      <c r="D47" s="39" t="s">
        <v>174</v>
      </c>
      <c r="E47" s="28">
        <v>341.74</v>
      </c>
      <c r="F47" s="28">
        <v>341.74</v>
      </c>
      <c r="G47" s="28">
        <f t="shared" si="0"/>
        <v>0</v>
      </c>
    </row>
    <row r="48" spans="1:7" x14ac:dyDescent="0.25">
      <c r="A48" s="60">
        <v>43951</v>
      </c>
      <c r="B48" s="61"/>
      <c r="C48" s="19" t="s">
        <v>14</v>
      </c>
      <c r="D48" s="22" t="s">
        <v>176</v>
      </c>
      <c r="E48" s="13">
        <v>2610.5700000000002</v>
      </c>
      <c r="F48" s="13">
        <v>2610.5700000000002</v>
      </c>
      <c r="G48" s="28">
        <f t="shared" si="0"/>
        <v>0</v>
      </c>
    </row>
    <row r="49" spans="1:7" x14ac:dyDescent="0.25">
      <c r="A49" s="60">
        <v>43951</v>
      </c>
      <c r="B49" s="61"/>
      <c r="C49" s="19" t="s">
        <v>31</v>
      </c>
      <c r="D49" s="22" t="s">
        <v>176</v>
      </c>
      <c r="E49" s="13">
        <v>2990.83</v>
      </c>
      <c r="F49" s="13">
        <v>2990.83</v>
      </c>
      <c r="G49" s="28">
        <f t="shared" si="0"/>
        <v>0</v>
      </c>
    </row>
    <row r="50" spans="1:7" x14ac:dyDescent="0.25">
      <c r="A50" s="60">
        <v>43951</v>
      </c>
      <c r="B50" s="61"/>
      <c r="C50" s="19" t="s">
        <v>15</v>
      </c>
      <c r="D50" s="22" t="s">
        <v>176</v>
      </c>
      <c r="E50" s="13">
        <v>1810.35</v>
      </c>
      <c r="F50" s="13">
        <v>1810.35</v>
      </c>
      <c r="G50" s="28">
        <f t="shared" si="0"/>
        <v>0</v>
      </c>
    </row>
    <row r="51" spans="1:7" x14ac:dyDescent="0.25">
      <c r="A51" s="60">
        <v>43951</v>
      </c>
      <c r="B51" s="61"/>
      <c r="C51" s="19" t="s">
        <v>3</v>
      </c>
      <c r="D51" s="22" t="s">
        <v>176</v>
      </c>
      <c r="E51" s="13">
        <v>1966.45</v>
      </c>
      <c r="F51" s="13">
        <v>1966.45</v>
      </c>
      <c r="G51" s="28">
        <f t="shared" si="0"/>
        <v>0</v>
      </c>
    </row>
    <row r="52" spans="1:7" x14ac:dyDescent="0.25">
      <c r="A52" s="60">
        <v>43951</v>
      </c>
      <c r="B52" s="61"/>
      <c r="C52" s="19" t="s">
        <v>116</v>
      </c>
      <c r="D52" s="22" t="s">
        <v>176</v>
      </c>
      <c r="E52" s="13">
        <v>2419.9699999999998</v>
      </c>
      <c r="F52" s="13">
        <v>2419.9699999999998</v>
      </c>
      <c r="G52" s="28">
        <f t="shared" si="0"/>
        <v>0</v>
      </c>
    </row>
    <row r="53" spans="1:7" x14ac:dyDescent="0.25">
      <c r="A53" s="60">
        <v>43951</v>
      </c>
      <c r="B53" s="61"/>
      <c r="C53" s="19" t="s">
        <v>25</v>
      </c>
      <c r="D53" s="22" t="s">
        <v>176</v>
      </c>
      <c r="E53" s="13">
        <v>1556.38</v>
      </c>
      <c r="F53" s="13">
        <v>1556.38</v>
      </c>
      <c r="G53" s="28">
        <f t="shared" si="0"/>
        <v>0</v>
      </c>
    </row>
    <row r="54" spans="1:7" s="18" customFormat="1" x14ac:dyDescent="0.25">
      <c r="A54" s="60">
        <v>43951</v>
      </c>
      <c r="B54" s="61"/>
      <c r="C54" s="19" t="s">
        <v>26</v>
      </c>
      <c r="D54" s="22" t="s">
        <v>176</v>
      </c>
      <c r="E54" s="13">
        <v>2554.9</v>
      </c>
      <c r="F54" s="13">
        <v>2554.9</v>
      </c>
      <c r="G54" s="28">
        <f t="shared" si="0"/>
        <v>0</v>
      </c>
    </row>
    <row r="55" spans="1:7" s="18" customFormat="1" x14ac:dyDescent="0.25">
      <c r="A55" s="60">
        <v>43951</v>
      </c>
      <c r="B55" s="61"/>
      <c r="C55" s="19" t="s">
        <v>16</v>
      </c>
      <c r="D55" s="22" t="s">
        <v>176</v>
      </c>
      <c r="E55" s="13">
        <v>1269.46</v>
      </c>
      <c r="F55" s="13">
        <v>1269.46</v>
      </c>
      <c r="G55" s="28">
        <f t="shared" si="0"/>
        <v>0</v>
      </c>
    </row>
    <row r="56" spans="1:7" s="18" customFormat="1" x14ac:dyDescent="0.25">
      <c r="A56" s="60">
        <v>43951</v>
      </c>
      <c r="B56" s="61"/>
      <c r="C56" s="19" t="s">
        <v>4</v>
      </c>
      <c r="D56" s="22" t="s">
        <v>176</v>
      </c>
      <c r="E56" s="13">
        <v>3539.11</v>
      </c>
      <c r="F56" s="13">
        <v>3539.11</v>
      </c>
      <c r="G56" s="28">
        <f t="shared" si="0"/>
        <v>0</v>
      </c>
    </row>
    <row r="57" spans="1:7" s="18" customFormat="1" x14ac:dyDescent="0.25">
      <c r="A57" s="60">
        <v>43951</v>
      </c>
      <c r="B57" s="61"/>
      <c r="C57" s="19" t="s">
        <v>6</v>
      </c>
      <c r="D57" s="22" t="s">
        <v>176</v>
      </c>
      <c r="E57" s="13">
        <v>1860.47</v>
      </c>
      <c r="F57" s="13">
        <v>1860.47</v>
      </c>
      <c r="G57" s="28">
        <f t="shared" si="0"/>
        <v>0</v>
      </c>
    </row>
    <row r="58" spans="1:7" s="18" customFormat="1" x14ac:dyDescent="0.25">
      <c r="A58" s="60">
        <v>43951</v>
      </c>
      <c r="B58" s="61"/>
      <c r="C58" s="19" t="s">
        <v>1</v>
      </c>
      <c r="D58" s="22" t="s">
        <v>176</v>
      </c>
      <c r="E58" s="13">
        <v>1819.29</v>
      </c>
      <c r="F58" s="13">
        <v>1819.29</v>
      </c>
      <c r="G58" s="28">
        <f t="shared" si="0"/>
        <v>0</v>
      </c>
    </row>
    <row r="59" spans="1:7" s="18" customFormat="1" x14ac:dyDescent="0.25">
      <c r="A59" s="60">
        <v>43951</v>
      </c>
      <c r="B59" s="61"/>
      <c r="C59" s="19" t="s">
        <v>20</v>
      </c>
      <c r="D59" s="22" t="s">
        <v>176</v>
      </c>
      <c r="E59" s="13">
        <v>2005.98</v>
      </c>
      <c r="F59" s="13">
        <v>2005.98</v>
      </c>
      <c r="G59" s="28">
        <f t="shared" si="0"/>
        <v>0</v>
      </c>
    </row>
    <row r="60" spans="1:7" s="18" customFormat="1" x14ac:dyDescent="0.25">
      <c r="A60" s="60">
        <v>43951</v>
      </c>
      <c r="B60" s="61"/>
      <c r="C60" s="19" t="s">
        <v>117</v>
      </c>
      <c r="D60" s="22" t="s">
        <v>176</v>
      </c>
      <c r="E60" s="13">
        <v>3149.92</v>
      </c>
      <c r="F60" s="13">
        <v>3149.92</v>
      </c>
      <c r="G60" s="28">
        <f t="shared" si="0"/>
        <v>0</v>
      </c>
    </row>
    <row r="61" spans="1:7" s="18" customFormat="1" x14ac:dyDescent="0.25">
      <c r="A61" s="60">
        <v>43951</v>
      </c>
      <c r="B61" s="61"/>
      <c r="C61" s="19" t="s">
        <v>2</v>
      </c>
      <c r="D61" s="22" t="s">
        <v>176</v>
      </c>
      <c r="E61" s="13">
        <v>4650.03</v>
      </c>
      <c r="F61" s="13">
        <v>4650.03</v>
      </c>
      <c r="G61" s="28">
        <f t="shared" si="0"/>
        <v>0</v>
      </c>
    </row>
    <row r="62" spans="1:7" s="18" customFormat="1" x14ac:dyDescent="0.25">
      <c r="A62" s="60">
        <v>43951</v>
      </c>
      <c r="B62" s="61"/>
      <c r="C62" s="19" t="s">
        <v>118</v>
      </c>
      <c r="D62" s="22" t="s">
        <v>176</v>
      </c>
      <c r="E62" s="13">
        <v>4674.66</v>
      </c>
      <c r="F62" s="13">
        <v>4674.66</v>
      </c>
      <c r="G62" s="28">
        <f t="shared" si="0"/>
        <v>0</v>
      </c>
    </row>
    <row r="63" spans="1:7" s="18" customFormat="1" x14ac:dyDescent="0.25">
      <c r="A63" s="60">
        <v>43951</v>
      </c>
      <c r="B63" s="61"/>
      <c r="C63" s="19" t="s">
        <v>119</v>
      </c>
      <c r="D63" s="22" t="s">
        <v>176</v>
      </c>
      <c r="E63" s="13">
        <v>2454.85</v>
      </c>
      <c r="F63" s="13">
        <v>2454.85</v>
      </c>
      <c r="G63" s="28">
        <f t="shared" si="0"/>
        <v>0</v>
      </c>
    </row>
    <row r="64" spans="1:7" s="18" customFormat="1" x14ac:dyDescent="0.25">
      <c r="A64" s="60">
        <v>43951</v>
      </c>
      <c r="B64" s="61"/>
      <c r="C64" s="19" t="s">
        <v>120</v>
      </c>
      <c r="D64" s="22" t="s">
        <v>176</v>
      </c>
      <c r="E64" s="13">
        <v>2257.19</v>
      </c>
      <c r="F64" s="13">
        <v>2257.19</v>
      </c>
      <c r="G64" s="28">
        <f t="shared" si="0"/>
        <v>0</v>
      </c>
    </row>
    <row r="65" spans="1:7" s="18" customFormat="1" x14ac:dyDescent="0.25">
      <c r="A65" s="60">
        <v>43951</v>
      </c>
      <c r="B65" s="61"/>
      <c r="C65" s="19" t="s">
        <v>121</v>
      </c>
      <c r="D65" s="22" t="s">
        <v>176</v>
      </c>
      <c r="E65" s="13">
        <v>4148.29</v>
      </c>
      <c r="F65" s="13">
        <v>4148.29</v>
      </c>
      <c r="G65" s="28">
        <f t="shared" si="0"/>
        <v>0</v>
      </c>
    </row>
    <row r="66" spans="1:7" s="18" customFormat="1" x14ac:dyDescent="0.25">
      <c r="A66" s="60">
        <v>43951</v>
      </c>
      <c r="B66" s="61"/>
      <c r="C66" s="19" t="s">
        <v>37</v>
      </c>
      <c r="D66" s="22" t="s">
        <v>176</v>
      </c>
      <c r="E66" s="13">
        <v>1220.1400000000001</v>
      </c>
      <c r="F66" s="13">
        <v>1220.1400000000001</v>
      </c>
      <c r="G66" s="28">
        <f t="shared" si="0"/>
        <v>0</v>
      </c>
    </row>
    <row r="67" spans="1:7" s="18" customFormat="1" x14ac:dyDescent="0.25">
      <c r="A67" s="60">
        <v>43951</v>
      </c>
      <c r="B67" s="61"/>
      <c r="C67" s="19" t="s">
        <v>29</v>
      </c>
      <c r="D67" s="22" t="s">
        <v>176</v>
      </c>
      <c r="E67" s="13">
        <v>2014.09</v>
      </c>
      <c r="F67" s="13">
        <v>2014.09</v>
      </c>
      <c r="G67" s="28">
        <f t="shared" si="0"/>
        <v>0</v>
      </c>
    </row>
    <row r="68" spans="1:7" s="18" customFormat="1" x14ac:dyDescent="0.25">
      <c r="A68" s="60">
        <v>43951</v>
      </c>
      <c r="B68" s="61"/>
      <c r="C68" s="19" t="s">
        <v>17</v>
      </c>
      <c r="D68" s="22" t="s">
        <v>176</v>
      </c>
      <c r="E68" s="13">
        <v>1680.52</v>
      </c>
      <c r="F68" s="13">
        <v>1680.52</v>
      </c>
      <c r="G68" s="28">
        <f t="shared" si="0"/>
        <v>0</v>
      </c>
    </row>
    <row r="69" spans="1:7" s="18" customFormat="1" x14ac:dyDescent="0.25">
      <c r="A69" s="60">
        <v>43951</v>
      </c>
      <c r="B69" s="61"/>
      <c r="C69" s="19" t="s">
        <v>21</v>
      </c>
      <c r="D69" s="22" t="s">
        <v>176</v>
      </c>
      <c r="E69" s="13">
        <v>1974.2</v>
      </c>
      <c r="F69" s="13">
        <v>1974.2</v>
      </c>
      <c r="G69" s="28">
        <f t="shared" si="0"/>
        <v>0</v>
      </c>
    </row>
    <row r="70" spans="1:7" s="18" customFormat="1" x14ac:dyDescent="0.25">
      <c r="A70" s="60">
        <v>43951</v>
      </c>
      <c r="B70" s="61"/>
      <c r="C70" s="19" t="s">
        <v>27</v>
      </c>
      <c r="D70" s="22" t="s">
        <v>176</v>
      </c>
      <c r="E70" s="13">
        <v>1694.66</v>
      </c>
      <c r="F70" s="13">
        <v>1694.66</v>
      </c>
      <c r="G70" s="28">
        <f t="shared" ref="G70:G93" si="1">E70-F70</f>
        <v>0</v>
      </c>
    </row>
    <row r="71" spans="1:7" s="18" customFormat="1" x14ac:dyDescent="0.25">
      <c r="A71" s="60">
        <v>43951</v>
      </c>
      <c r="B71" s="61"/>
      <c r="C71" s="19" t="s">
        <v>11</v>
      </c>
      <c r="D71" s="22" t="s">
        <v>176</v>
      </c>
      <c r="E71" s="13">
        <v>2020.06</v>
      </c>
      <c r="F71" s="13">
        <v>2020.06</v>
      </c>
      <c r="G71" s="28">
        <f t="shared" si="1"/>
        <v>0</v>
      </c>
    </row>
    <row r="72" spans="1:7" s="18" customFormat="1" x14ac:dyDescent="0.25">
      <c r="A72" s="60">
        <v>43951</v>
      </c>
      <c r="B72" s="61"/>
      <c r="C72" s="19" t="s">
        <v>8</v>
      </c>
      <c r="D72" s="22" t="s">
        <v>176</v>
      </c>
      <c r="E72" s="13">
        <v>1612.89</v>
      </c>
      <c r="F72" s="13">
        <v>1612.89</v>
      </c>
      <c r="G72" s="28">
        <f t="shared" si="1"/>
        <v>0</v>
      </c>
    </row>
    <row r="73" spans="1:7" s="18" customFormat="1" x14ac:dyDescent="0.25">
      <c r="A73" s="60">
        <v>43951</v>
      </c>
      <c r="B73" s="61"/>
      <c r="C73" s="19" t="s">
        <v>18</v>
      </c>
      <c r="D73" s="22" t="s">
        <v>176</v>
      </c>
      <c r="E73" s="13">
        <v>2506.62</v>
      </c>
      <c r="F73" s="13">
        <v>2506.62</v>
      </c>
      <c r="G73" s="28">
        <f t="shared" si="1"/>
        <v>0</v>
      </c>
    </row>
    <row r="74" spans="1:7" s="18" customFormat="1" x14ac:dyDescent="0.25">
      <c r="A74" s="60">
        <v>43951</v>
      </c>
      <c r="B74" s="61"/>
      <c r="C74" s="19" t="s">
        <v>28</v>
      </c>
      <c r="D74" s="22" t="s">
        <v>176</v>
      </c>
      <c r="E74" s="13">
        <v>5418.49</v>
      </c>
      <c r="F74" s="13">
        <v>5418.49</v>
      </c>
      <c r="G74" s="28">
        <f t="shared" si="1"/>
        <v>0</v>
      </c>
    </row>
    <row r="75" spans="1:7" s="18" customFormat="1" x14ac:dyDescent="0.25">
      <c r="A75" s="60">
        <v>43951</v>
      </c>
      <c r="B75" s="61"/>
      <c r="C75" s="19" t="s">
        <v>32</v>
      </c>
      <c r="D75" s="22" t="s">
        <v>176</v>
      </c>
      <c r="E75" s="13">
        <v>2317.0300000000002</v>
      </c>
      <c r="F75" s="13">
        <v>2317.0300000000002</v>
      </c>
      <c r="G75" s="28">
        <f t="shared" si="1"/>
        <v>0</v>
      </c>
    </row>
    <row r="76" spans="1:7" s="18" customFormat="1" x14ac:dyDescent="0.25">
      <c r="A76" s="60">
        <v>43951</v>
      </c>
      <c r="B76" s="61"/>
      <c r="C76" s="19" t="s">
        <v>122</v>
      </c>
      <c r="D76" s="22" t="s">
        <v>176</v>
      </c>
      <c r="E76" s="13">
        <v>2441.3000000000002</v>
      </c>
      <c r="F76" s="13">
        <v>2441.3000000000002</v>
      </c>
      <c r="G76" s="28">
        <f t="shared" si="1"/>
        <v>0</v>
      </c>
    </row>
    <row r="77" spans="1:7" s="18" customFormat="1" x14ac:dyDescent="0.25">
      <c r="A77" s="60">
        <v>43951</v>
      </c>
      <c r="B77" s="61"/>
      <c r="C77" s="19" t="s">
        <v>0</v>
      </c>
      <c r="D77" s="22" t="s">
        <v>176</v>
      </c>
      <c r="E77" s="13">
        <v>2042.85</v>
      </c>
      <c r="F77" s="13">
        <v>2042.85</v>
      </c>
      <c r="G77" s="28">
        <f t="shared" si="1"/>
        <v>0</v>
      </c>
    </row>
    <row r="78" spans="1:7" s="18" customFormat="1" x14ac:dyDescent="0.25">
      <c r="A78" s="60">
        <v>43951</v>
      </c>
      <c r="B78" s="61"/>
      <c r="C78" s="19" t="s">
        <v>5</v>
      </c>
      <c r="D78" s="22" t="s">
        <v>176</v>
      </c>
      <c r="E78" s="13">
        <v>2242.17</v>
      </c>
      <c r="F78" s="13">
        <v>2242.17</v>
      </c>
      <c r="G78" s="28">
        <f t="shared" si="1"/>
        <v>0</v>
      </c>
    </row>
    <row r="79" spans="1:7" s="18" customFormat="1" x14ac:dyDescent="0.25">
      <c r="A79" s="60">
        <v>43951</v>
      </c>
      <c r="B79" s="61"/>
      <c r="C79" s="19" t="s">
        <v>7</v>
      </c>
      <c r="D79" s="22" t="s">
        <v>176</v>
      </c>
      <c r="E79" s="13">
        <v>3121.2</v>
      </c>
      <c r="F79" s="13">
        <v>3121.2</v>
      </c>
      <c r="G79" s="28">
        <f t="shared" si="1"/>
        <v>0</v>
      </c>
    </row>
    <row r="80" spans="1:7" s="18" customFormat="1" x14ac:dyDescent="0.25">
      <c r="A80" s="60">
        <v>43951</v>
      </c>
      <c r="B80" s="61"/>
      <c r="C80" s="19" t="s">
        <v>30</v>
      </c>
      <c r="D80" s="22" t="s">
        <v>176</v>
      </c>
      <c r="E80" s="13">
        <v>4452.58</v>
      </c>
      <c r="F80" s="13">
        <v>4452.58</v>
      </c>
      <c r="G80" s="28">
        <f t="shared" si="1"/>
        <v>0</v>
      </c>
    </row>
    <row r="81" spans="1:7" s="18" customFormat="1" x14ac:dyDescent="0.25">
      <c r="A81" s="60">
        <v>43951</v>
      </c>
      <c r="B81" s="61"/>
      <c r="C81" s="19" t="s">
        <v>33</v>
      </c>
      <c r="D81" s="22" t="s">
        <v>176</v>
      </c>
      <c r="E81" s="13">
        <v>1706.5</v>
      </c>
      <c r="F81" s="13">
        <v>1706.5</v>
      </c>
      <c r="G81" s="28">
        <f t="shared" si="1"/>
        <v>0</v>
      </c>
    </row>
    <row r="82" spans="1:7" s="18" customFormat="1" x14ac:dyDescent="0.25">
      <c r="A82" s="60">
        <v>43951</v>
      </c>
      <c r="B82" s="61"/>
      <c r="C82" s="19" t="s">
        <v>19</v>
      </c>
      <c r="D82" s="22" t="s">
        <v>176</v>
      </c>
      <c r="E82" s="13">
        <v>1679.01</v>
      </c>
      <c r="F82" s="13">
        <v>1679.01</v>
      </c>
      <c r="G82" s="28">
        <f t="shared" si="1"/>
        <v>0</v>
      </c>
    </row>
    <row r="83" spans="1:7" s="18" customFormat="1" x14ac:dyDescent="0.25">
      <c r="A83" s="60">
        <v>43951</v>
      </c>
      <c r="B83" s="61"/>
      <c r="C83" s="19" t="s">
        <v>38</v>
      </c>
      <c r="D83" s="22" t="s">
        <v>176</v>
      </c>
      <c r="E83" s="13">
        <v>1783</v>
      </c>
      <c r="F83" s="13">
        <v>1783</v>
      </c>
      <c r="G83" s="28">
        <f t="shared" si="1"/>
        <v>0</v>
      </c>
    </row>
    <row r="84" spans="1:7" x14ac:dyDescent="0.25">
      <c r="A84" s="60">
        <v>43951</v>
      </c>
      <c r="B84" s="61"/>
      <c r="C84" s="19" t="s">
        <v>22</v>
      </c>
      <c r="D84" s="22" t="s">
        <v>176</v>
      </c>
      <c r="E84" s="13">
        <v>1940.08</v>
      </c>
      <c r="F84" s="13">
        <v>1940.08</v>
      </c>
      <c r="G84" s="28">
        <f t="shared" si="1"/>
        <v>0</v>
      </c>
    </row>
    <row r="85" spans="1:7" x14ac:dyDescent="0.25">
      <c r="A85" s="60">
        <v>43951</v>
      </c>
      <c r="B85" s="61"/>
      <c r="C85" s="39" t="s">
        <v>9</v>
      </c>
      <c r="D85" s="22" t="s">
        <v>176</v>
      </c>
      <c r="E85" s="40">
        <v>1470.2</v>
      </c>
      <c r="F85" s="40">
        <v>1470.2</v>
      </c>
      <c r="G85" s="28">
        <f t="shared" si="1"/>
        <v>0</v>
      </c>
    </row>
    <row r="86" spans="1:7" x14ac:dyDescent="0.25">
      <c r="A86" s="60">
        <v>43951</v>
      </c>
      <c r="B86" s="61"/>
      <c r="C86" s="39" t="s">
        <v>23</v>
      </c>
      <c r="D86" s="22" t="s">
        <v>176</v>
      </c>
      <c r="E86" s="40">
        <v>1361.07</v>
      </c>
      <c r="F86" s="40">
        <v>1361.07</v>
      </c>
      <c r="G86" s="28">
        <f t="shared" si="1"/>
        <v>0</v>
      </c>
    </row>
    <row r="87" spans="1:7" x14ac:dyDescent="0.25">
      <c r="A87" s="60">
        <v>43951</v>
      </c>
      <c r="B87" s="61"/>
      <c r="C87" s="39" t="s">
        <v>12</v>
      </c>
      <c r="D87" s="22" t="s">
        <v>176</v>
      </c>
      <c r="E87" s="40">
        <v>1330.72</v>
      </c>
      <c r="F87" s="40">
        <v>1330.72</v>
      </c>
      <c r="G87" s="28">
        <f t="shared" si="1"/>
        <v>0</v>
      </c>
    </row>
    <row r="88" spans="1:7" x14ac:dyDescent="0.25">
      <c r="A88" s="60">
        <v>43951</v>
      </c>
      <c r="B88" s="61"/>
      <c r="C88" s="39" t="s">
        <v>34</v>
      </c>
      <c r="D88" s="22" t="s">
        <v>176</v>
      </c>
      <c r="E88" s="40">
        <v>1828.75</v>
      </c>
      <c r="F88" s="40">
        <v>1828.75</v>
      </c>
      <c r="G88" s="28">
        <f t="shared" si="1"/>
        <v>0</v>
      </c>
    </row>
    <row r="89" spans="1:7" x14ac:dyDescent="0.25">
      <c r="A89" s="60">
        <v>43951</v>
      </c>
      <c r="B89" s="61"/>
      <c r="C89" s="39" t="s">
        <v>35</v>
      </c>
      <c r="D89" s="22" t="s">
        <v>176</v>
      </c>
      <c r="E89" s="40">
        <v>3210.42</v>
      </c>
      <c r="F89" s="40">
        <v>3210.42</v>
      </c>
      <c r="G89" s="28">
        <f t="shared" si="1"/>
        <v>0</v>
      </c>
    </row>
    <row r="90" spans="1:7" x14ac:dyDescent="0.25">
      <c r="A90" s="60">
        <v>43951</v>
      </c>
      <c r="B90" s="61"/>
      <c r="C90" s="39" t="s">
        <v>24</v>
      </c>
      <c r="D90" s="22" t="s">
        <v>176</v>
      </c>
      <c r="E90" s="40">
        <v>1776.45</v>
      </c>
      <c r="F90" s="40">
        <v>1776.45</v>
      </c>
      <c r="G90" s="28">
        <f t="shared" si="1"/>
        <v>0</v>
      </c>
    </row>
    <row r="91" spans="1:7" x14ac:dyDescent="0.25">
      <c r="A91" s="60">
        <v>43951</v>
      </c>
      <c r="B91" s="61"/>
      <c r="C91" s="39" t="s">
        <v>10</v>
      </c>
      <c r="D91" s="22" t="s">
        <v>176</v>
      </c>
      <c r="E91" s="40">
        <v>1442.44</v>
      </c>
      <c r="F91" s="40">
        <v>1442.44</v>
      </c>
      <c r="G91" s="28">
        <f t="shared" si="1"/>
        <v>0</v>
      </c>
    </row>
    <row r="92" spans="1:7" x14ac:dyDescent="0.25">
      <c r="A92" s="60">
        <v>43951</v>
      </c>
      <c r="B92" s="61"/>
      <c r="C92" s="39" t="s">
        <v>36</v>
      </c>
      <c r="D92" s="22" t="s">
        <v>176</v>
      </c>
      <c r="E92" s="40">
        <v>2000.11</v>
      </c>
      <c r="F92" s="40">
        <v>2000.11</v>
      </c>
      <c r="G92" s="28">
        <f t="shared" si="1"/>
        <v>0</v>
      </c>
    </row>
    <row r="93" spans="1:7" x14ac:dyDescent="0.25">
      <c r="A93" s="60">
        <v>43951</v>
      </c>
      <c r="B93" s="61"/>
      <c r="C93" s="39" t="s">
        <v>13</v>
      </c>
      <c r="D93" s="22" t="s">
        <v>176</v>
      </c>
      <c r="E93" s="40">
        <v>2148.92</v>
      </c>
      <c r="F93" s="40">
        <v>2148.92</v>
      </c>
      <c r="G93" s="28">
        <f t="shared" si="1"/>
        <v>0</v>
      </c>
    </row>
    <row r="94" spans="1:7" x14ac:dyDescent="0.25">
      <c r="A94" s="60"/>
      <c r="B94" s="61"/>
      <c r="C94" s="22"/>
      <c r="D94" s="22"/>
      <c r="E94" s="28">
        <f>SUM(E5:E93)</f>
        <v>145723.85000000003</v>
      </c>
      <c r="F94" s="28">
        <f>SUM(F5:F93)</f>
        <v>145723.85000000003</v>
      </c>
      <c r="G94" s="28">
        <f>SUM(G5:G93)</f>
        <v>0</v>
      </c>
    </row>
    <row r="95" spans="1:7" x14ac:dyDescent="0.25">
      <c r="A95" s="62" t="s">
        <v>182</v>
      </c>
      <c r="B95" s="63"/>
      <c r="C95" s="24"/>
      <c r="D95" s="64">
        <f>COUNT(A5:A93)</f>
        <v>89</v>
      </c>
    </row>
    <row r="96" spans="1:7" x14ac:dyDescent="0.25">
      <c r="A96" s="65" t="s">
        <v>183</v>
      </c>
      <c r="B96" s="63"/>
      <c r="C96" s="24"/>
      <c r="D96" s="66">
        <f>E94</f>
        <v>145723.85000000003</v>
      </c>
    </row>
    <row r="97" spans="1:7" x14ac:dyDescent="0.25">
      <c r="A97" s="65" t="s">
        <v>184</v>
      </c>
      <c r="B97" s="63"/>
      <c r="C97" s="24"/>
      <c r="D97" s="66">
        <f>F94</f>
        <v>145723.85000000003</v>
      </c>
    </row>
    <row r="98" spans="1:7" x14ac:dyDescent="0.25">
      <c r="A98" s="65" t="s">
        <v>185</v>
      </c>
      <c r="B98" s="63"/>
      <c r="C98" s="24"/>
      <c r="D98" s="66">
        <f>G94</f>
        <v>0</v>
      </c>
    </row>
    <row r="99" spans="1:7" x14ac:dyDescent="0.25">
      <c r="A99" s="24"/>
      <c r="B99" s="63"/>
      <c r="C99" s="24"/>
      <c r="D99" s="24"/>
    </row>
    <row r="100" spans="1:7" x14ac:dyDescent="0.25">
      <c r="A100" s="67" t="s">
        <v>186</v>
      </c>
      <c r="B100" s="68"/>
      <c r="C100" s="69"/>
      <c r="D100" s="70"/>
      <c r="E100" s="32"/>
      <c r="F100" s="32"/>
      <c r="G100" s="32"/>
    </row>
    <row r="101" spans="1:7" x14ac:dyDescent="0.25">
      <c r="A101" s="67" t="s">
        <v>187</v>
      </c>
      <c r="B101" s="68"/>
      <c r="C101" s="69"/>
      <c r="D101" s="70"/>
      <c r="E101" s="32"/>
      <c r="F101" s="32"/>
      <c r="G101" s="32"/>
    </row>
    <row r="102" spans="1:7" x14ac:dyDescent="0.25">
      <c r="A102" s="67" t="s">
        <v>188</v>
      </c>
      <c r="B102" s="68"/>
      <c r="C102" s="69"/>
      <c r="D102" s="70"/>
      <c r="E102" s="32"/>
      <c r="F102" s="32"/>
      <c r="G102" s="32"/>
    </row>
    <row r="103" spans="1:7" x14ac:dyDescent="0.25">
      <c r="A103" s="67"/>
      <c r="B103" s="68"/>
      <c r="C103" s="69"/>
      <c r="D103" s="70"/>
      <c r="E103" s="32"/>
      <c r="F103" s="32"/>
      <c r="G103" s="32"/>
    </row>
    <row r="104" spans="1:7" x14ac:dyDescent="0.25">
      <c r="A104" s="71" t="s">
        <v>124</v>
      </c>
      <c r="B104" s="72"/>
      <c r="C104" s="44"/>
      <c r="D104" s="44"/>
      <c r="E104" s="32"/>
      <c r="F104" s="32"/>
      <c r="G104" s="32"/>
    </row>
    <row r="105" spans="1:7" x14ac:dyDescent="0.25">
      <c r="A105" s="71"/>
      <c r="B105" s="72"/>
      <c r="C105" s="44"/>
      <c r="D105" s="44"/>
      <c r="E105" s="32"/>
      <c r="F105" s="32"/>
      <c r="G105" s="32"/>
    </row>
    <row r="106" spans="1:7" x14ac:dyDescent="0.25">
      <c r="A106" s="71"/>
      <c r="B106" s="72"/>
      <c r="C106" s="44"/>
      <c r="D106" s="44"/>
      <c r="E106" s="32"/>
      <c r="F106" s="32"/>
      <c r="G106" s="32"/>
    </row>
    <row r="107" spans="1:7" x14ac:dyDescent="0.25">
      <c r="A107" s="71"/>
      <c r="B107" s="72"/>
      <c r="C107" s="44"/>
      <c r="D107" s="44"/>
      <c r="E107" s="32"/>
      <c r="F107" s="32"/>
      <c r="G107" s="32"/>
    </row>
    <row r="108" spans="1:7" x14ac:dyDescent="0.25">
      <c r="A108" s="73"/>
      <c r="B108" s="48" t="s">
        <v>127</v>
      </c>
      <c r="C108" s="74"/>
      <c r="D108" s="49" t="s">
        <v>128</v>
      </c>
      <c r="E108" s="32"/>
      <c r="F108" s="32"/>
      <c r="G108" s="32"/>
    </row>
    <row r="109" spans="1:7" x14ac:dyDescent="0.25">
      <c r="A109" s="44"/>
      <c r="B109" s="46" t="s">
        <v>129</v>
      </c>
      <c r="C109" s="74"/>
      <c r="D109" s="50" t="s">
        <v>130</v>
      </c>
      <c r="E109" s="32"/>
      <c r="F109" s="32"/>
      <c r="G109" s="32"/>
    </row>
    <row r="110" spans="1:7" x14ac:dyDescent="0.25">
      <c r="A110" s="44"/>
      <c r="B110" s="46" t="s">
        <v>131</v>
      </c>
      <c r="C110" s="74"/>
      <c r="D110" s="50" t="s">
        <v>132</v>
      </c>
      <c r="E110" s="32"/>
      <c r="F110" s="32"/>
      <c r="G110" s="32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6"/>
  <sheetViews>
    <sheetView topLeftCell="A106" workbookViewId="0">
      <selection activeCell="G67" sqref="G67"/>
    </sheetView>
  </sheetViews>
  <sheetFormatPr defaultRowHeight="15" x14ac:dyDescent="0.25"/>
  <cols>
    <col min="1" max="1" width="11" style="34" bestFit="1" customWidth="1"/>
    <col min="2" max="2" width="71.140625" style="32" customWidth="1"/>
    <col min="3" max="3" width="10.42578125" style="33" bestFit="1" customWidth="1"/>
    <col min="4" max="5" width="10.42578125" style="33" customWidth="1"/>
    <col min="6" max="16384" width="9.140625" style="32"/>
  </cols>
  <sheetData>
    <row r="1" spans="1:5" x14ac:dyDescent="0.25">
      <c r="A1" s="6" t="s">
        <v>45</v>
      </c>
      <c r="B1" s="5"/>
      <c r="C1" s="6"/>
      <c r="D1" s="6"/>
      <c r="E1" s="4"/>
    </row>
    <row r="2" spans="1:5" x14ac:dyDescent="0.25">
      <c r="A2" s="3"/>
      <c r="B2" s="2"/>
      <c r="C2" s="17"/>
      <c r="D2" s="4"/>
      <c r="E2" s="4"/>
    </row>
    <row r="3" spans="1:5" x14ac:dyDescent="0.25">
      <c r="A3" s="6" t="s">
        <v>65</v>
      </c>
      <c r="B3" s="5"/>
      <c r="C3" s="6"/>
      <c r="D3" s="6"/>
      <c r="E3" s="4"/>
    </row>
    <row r="4" spans="1:5" x14ac:dyDescent="0.25">
      <c r="A4" s="6" t="s">
        <v>46</v>
      </c>
      <c r="B4" s="5"/>
      <c r="C4" s="6"/>
      <c r="D4" s="6"/>
      <c r="E4" s="4"/>
    </row>
    <row r="5" spans="1:5" x14ac:dyDescent="0.25">
      <c r="A5" s="3"/>
      <c r="B5" s="2"/>
      <c r="C5" s="17"/>
      <c r="D5" s="4"/>
      <c r="E5" s="4"/>
    </row>
    <row r="6" spans="1:5" x14ac:dyDescent="0.25">
      <c r="A6" s="15" t="s">
        <v>47</v>
      </c>
      <c r="B6" s="11"/>
      <c r="C6" s="17"/>
      <c r="D6" s="4"/>
      <c r="E6" s="16" t="s">
        <v>48</v>
      </c>
    </row>
    <row r="7" spans="1:5" x14ac:dyDescent="0.25">
      <c r="A7" s="15" t="s">
        <v>49</v>
      </c>
      <c r="B7" s="2"/>
      <c r="C7" s="17"/>
      <c r="D7" s="4"/>
      <c r="E7" s="16" t="s">
        <v>50</v>
      </c>
    </row>
    <row r="8" spans="1:5" x14ac:dyDescent="0.25">
      <c r="A8" s="15" t="s">
        <v>51</v>
      </c>
      <c r="B8" s="2"/>
      <c r="C8" s="17"/>
      <c r="D8" s="4"/>
      <c r="E8" s="16" t="s">
        <v>52</v>
      </c>
    </row>
    <row r="9" spans="1:5" x14ac:dyDescent="0.25">
      <c r="A9" s="1" t="s">
        <v>53</v>
      </c>
      <c r="B9" s="2"/>
      <c r="C9" s="4"/>
      <c r="D9" s="4"/>
      <c r="E9" s="16" t="s">
        <v>54</v>
      </c>
    </row>
    <row r="10" spans="1:5" x14ac:dyDescent="0.25">
      <c r="A10" s="15" t="s">
        <v>55</v>
      </c>
      <c r="B10" s="11"/>
      <c r="C10" s="4"/>
      <c r="D10" s="4"/>
      <c r="E10" s="9" t="s">
        <v>56</v>
      </c>
    </row>
    <row r="11" spans="1:5" x14ac:dyDescent="0.25">
      <c r="A11" s="15" t="s">
        <v>57</v>
      </c>
      <c r="B11" s="11"/>
      <c r="C11" s="4"/>
      <c r="D11" s="4"/>
      <c r="E11" s="8" t="s">
        <v>58</v>
      </c>
    </row>
    <row r="12" spans="1:5" x14ac:dyDescent="0.25">
      <c r="A12" s="10" t="s">
        <v>59</v>
      </c>
      <c r="B12" s="30"/>
      <c r="C12" s="27"/>
      <c r="D12" s="27"/>
      <c r="E12" s="30"/>
    </row>
    <row r="13" spans="1:5" x14ac:dyDescent="0.25">
      <c r="A13" s="25" t="s">
        <v>60</v>
      </c>
      <c r="B13" s="23" t="s">
        <v>61</v>
      </c>
      <c r="C13" s="23" t="s">
        <v>62</v>
      </c>
      <c r="D13" s="23" t="s">
        <v>63</v>
      </c>
      <c r="E13" s="23" t="s">
        <v>64</v>
      </c>
    </row>
    <row r="14" spans="1:5" x14ac:dyDescent="0.25">
      <c r="A14" s="20"/>
      <c r="B14" s="19" t="s">
        <v>66</v>
      </c>
      <c r="C14" s="13"/>
      <c r="D14" s="13"/>
      <c r="E14" s="14">
        <v>13587.63</v>
      </c>
    </row>
    <row r="15" spans="1:5" s="24" customFormat="1" x14ac:dyDescent="0.25">
      <c r="A15" s="26">
        <v>43922</v>
      </c>
      <c r="B15" s="19" t="s">
        <v>67</v>
      </c>
      <c r="C15" s="13">
        <v>0</v>
      </c>
      <c r="D15" s="13">
        <v>150000</v>
      </c>
      <c r="E15" s="14">
        <f t="shared" ref="E15:E71" si="0">E14+D15-C15</f>
        <v>163587.63</v>
      </c>
    </row>
    <row r="16" spans="1:5" x14ac:dyDescent="0.25">
      <c r="A16" s="26">
        <v>43922</v>
      </c>
      <c r="B16" s="22" t="s">
        <v>68</v>
      </c>
      <c r="C16" s="13">
        <v>424.1</v>
      </c>
      <c r="D16" s="13">
        <v>0</v>
      </c>
      <c r="E16" s="14">
        <f t="shared" si="0"/>
        <v>163163.53</v>
      </c>
    </row>
    <row r="17" spans="1:5" x14ac:dyDescent="0.25">
      <c r="A17" s="26">
        <v>43922</v>
      </c>
      <c r="B17" s="19" t="s">
        <v>69</v>
      </c>
      <c r="C17" s="13">
        <v>3173.71</v>
      </c>
      <c r="D17" s="13">
        <v>0</v>
      </c>
      <c r="E17" s="14">
        <f t="shared" si="0"/>
        <v>159989.82</v>
      </c>
    </row>
    <row r="18" spans="1:5" x14ac:dyDescent="0.25">
      <c r="A18" s="26">
        <v>43922</v>
      </c>
      <c r="B18" s="19" t="s">
        <v>70</v>
      </c>
      <c r="C18" s="13">
        <v>2043.2</v>
      </c>
      <c r="D18" s="13">
        <v>0</v>
      </c>
      <c r="E18" s="14">
        <f t="shared" si="0"/>
        <v>157946.62</v>
      </c>
    </row>
    <row r="19" spans="1:5" x14ac:dyDescent="0.25">
      <c r="A19" s="26">
        <v>43922</v>
      </c>
      <c r="B19" s="19" t="s">
        <v>72</v>
      </c>
      <c r="C19" s="13">
        <v>3019.98</v>
      </c>
      <c r="D19" s="13">
        <v>0</v>
      </c>
      <c r="E19" s="14">
        <f t="shared" si="0"/>
        <v>154926.63999999998</v>
      </c>
    </row>
    <row r="20" spans="1:5" x14ac:dyDescent="0.25">
      <c r="A20" s="26">
        <v>43922</v>
      </c>
      <c r="B20" s="19" t="s">
        <v>71</v>
      </c>
      <c r="C20" s="13">
        <v>3990.11</v>
      </c>
      <c r="D20" s="13">
        <v>0</v>
      </c>
      <c r="E20" s="14">
        <f t="shared" si="0"/>
        <v>150936.53</v>
      </c>
    </row>
    <row r="21" spans="1:5" x14ac:dyDescent="0.25">
      <c r="A21" s="26">
        <v>43922</v>
      </c>
      <c r="B21" s="19" t="s">
        <v>73</v>
      </c>
      <c r="C21" s="13">
        <v>3626.13</v>
      </c>
      <c r="D21" s="13">
        <v>0</v>
      </c>
      <c r="E21" s="14">
        <f t="shared" si="0"/>
        <v>147310.39999999999</v>
      </c>
    </row>
    <row r="22" spans="1:5" x14ac:dyDescent="0.25">
      <c r="A22" s="26">
        <v>43922</v>
      </c>
      <c r="B22" s="19" t="s">
        <v>74</v>
      </c>
      <c r="C22" s="13">
        <v>2277.36</v>
      </c>
      <c r="D22" s="13">
        <v>0</v>
      </c>
      <c r="E22" s="14">
        <f t="shared" si="0"/>
        <v>145033.04</v>
      </c>
    </row>
    <row r="23" spans="1:5" x14ac:dyDescent="0.25">
      <c r="A23" s="26">
        <v>43922</v>
      </c>
      <c r="B23" s="19" t="s">
        <v>75</v>
      </c>
      <c r="C23" s="13">
        <v>5614.68</v>
      </c>
      <c r="D23" s="13">
        <v>0</v>
      </c>
      <c r="E23" s="14">
        <f t="shared" si="0"/>
        <v>139418.36000000002</v>
      </c>
    </row>
    <row r="24" spans="1:5" x14ac:dyDescent="0.25">
      <c r="A24" s="26">
        <v>43922</v>
      </c>
      <c r="B24" s="19" t="s">
        <v>76</v>
      </c>
      <c r="C24" s="13">
        <v>3555.98</v>
      </c>
      <c r="D24" s="13">
        <v>0</v>
      </c>
      <c r="E24" s="14">
        <f t="shared" si="0"/>
        <v>135862.38</v>
      </c>
    </row>
    <row r="25" spans="1:5" x14ac:dyDescent="0.25">
      <c r="A25" s="26">
        <v>43922</v>
      </c>
      <c r="B25" s="19" t="s">
        <v>77</v>
      </c>
      <c r="C25" s="13">
        <v>1940.94</v>
      </c>
      <c r="D25" s="13">
        <v>0</v>
      </c>
      <c r="E25" s="14">
        <f t="shared" si="0"/>
        <v>133921.44</v>
      </c>
    </row>
    <row r="26" spans="1:5" x14ac:dyDescent="0.25">
      <c r="A26" s="26">
        <v>43922</v>
      </c>
      <c r="B26" s="19" t="s">
        <v>78</v>
      </c>
      <c r="C26" s="13">
        <v>2088.71</v>
      </c>
      <c r="D26" s="13">
        <v>0</v>
      </c>
      <c r="E26" s="14">
        <f t="shared" si="0"/>
        <v>131832.73000000001</v>
      </c>
    </row>
    <row r="27" spans="1:5" x14ac:dyDescent="0.25">
      <c r="A27" s="26">
        <v>43922</v>
      </c>
      <c r="B27" s="19" t="s">
        <v>79</v>
      </c>
      <c r="C27" s="13">
        <v>4602.37</v>
      </c>
      <c r="D27" s="13">
        <v>0</v>
      </c>
      <c r="E27" s="14">
        <f t="shared" si="0"/>
        <v>127230.36000000002</v>
      </c>
    </row>
    <row r="28" spans="1:5" x14ac:dyDescent="0.25">
      <c r="A28" s="26">
        <v>43922</v>
      </c>
      <c r="B28" s="19" t="s">
        <v>80</v>
      </c>
      <c r="C28" s="13">
        <v>3406.81</v>
      </c>
      <c r="D28" s="13">
        <v>0</v>
      </c>
      <c r="E28" s="14">
        <f t="shared" si="0"/>
        <v>123823.55000000002</v>
      </c>
    </row>
    <row r="29" spans="1:5" x14ac:dyDescent="0.25">
      <c r="A29" s="21">
        <v>43924</v>
      </c>
      <c r="B29" s="22" t="s">
        <v>81</v>
      </c>
      <c r="C29" s="28">
        <v>124.3</v>
      </c>
      <c r="D29" s="28">
        <v>0</v>
      </c>
      <c r="E29" s="14">
        <f t="shared" si="0"/>
        <v>123699.25000000001</v>
      </c>
    </row>
    <row r="30" spans="1:5" x14ac:dyDescent="0.25">
      <c r="A30" s="21">
        <v>43924</v>
      </c>
      <c r="B30" s="22" t="s">
        <v>82</v>
      </c>
      <c r="C30" s="28">
        <v>1450</v>
      </c>
      <c r="D30" s="28">
        <v>0</v>
      </c>
      <c r="E30" s="14">
        <f t="shared" si="0"/>
        <v>122249.25000000001</v>
      </c>
    </row>
    <row r="31" spans="1:5" x14ac:dyDescent="0.25">
      <c r="A31" s="21">
        <v>43927</v>
      </c>
      <c r="B31" s="22" t="s">
        <v>83</v>
      </c>
      <c r="C31" s="28">
        <v>866.14</v>
      </c>
      <c r="D31" s="28">
        <v>0</v>
      </c>
      <c r="E31" s="14">
        <f t="shared" si="0"/>
        <v>121383.11000000002</v>
      </c>
    </row>
    <row r="32" spans="1:5" x14ac:dyDescent="0.25">
      <c r="A32" s="21">
        <v>43928</v>
      </c>
      <c r="B32" s="22" t="s">
        <v>84</v>
      </c>
      <c r="C32" s="28">
        <v>480</v>
      </c>
      <c r="D32" s="28">
        <v>0</v>
      </c>
      <c r="E32" s="14">
        <f t="shared" si="0"/>
        <v>120903.11000000002</v>
      </c>
    </row>
    <row r="33" spans="1:5" x14ac:dyDescent="0.25">
      <c r="A33" s="21">
        <v>43929</v>
      </c>
      <c r="B33" s="22" t="s">
        <v>85</v>
      </c>
      <c r="C33" s="28">
        <v>124.65</v>
      </c>
      <c r="D33" s="28">
        <v>0</v>
      </c>
      <c r="E33" s="14">
        <f t="shared" si="0"/>
        <v>120778.46000000002</v>
      </c>
    </row>
    <row r="34" spans="1:5" x14ac:dyDescent="0.25">
      <c r="A34" s="21">
        <v>43930</v>
      </c>
      <c r="B34" s="22" t="s">
        <v>86</v>
      </c>
      <c r="C34" s="28">
        <v>106.5</v>
      </c>
      <c r="D34" s="28">
        <v>0</v>
      </c>
      <c r="E34" s="14">
        <f t="shared" si="0"/>
        <v>120671.96000000002</v>
      </c>
    </row>
    <row r="35" spans="1:5" x14ac:dyDescent="0.25">
      <c r="A35" s="21">
        <v>43931</v>
      </c>
      <c r="B35" s="22" t="s">
        <v>87</v>
      </c>
      <c r="C35" s="28">
        <v>87.4</v>
      </c>
      <c r="D35" s="28">
        <v>0</v>
      </c>
      <c r="E35" s="14">
        <f t="shared" si="0"/>
        <v>120584.56000000003</v>
      </c>
    </row>
    <row r="36" spans="1:5" x14ac:dyDescent="0.25">
      <c r="A36" s="21">
        <v>43931</v>
      </c>
      <c r="B36" s="22" t="s">
        <v>88</v>
      </c>
      <c r="C36" s="28">
        <v>404.38</v>
      </c>
      <c r="D36" s="28">
        <v>0</v>
      </c>
      <c r="E36" s="14">
        <f t="shared" si="0"/>
        <v>120180.18000000002</v>
      </c>
    </row>
    <row r="37" spans="1:5" x14ac:dyDescent="0.25">
      <c r="A37" s="21">
        <v>43934</v>
      </c>
      <c r="B37" s="22" t="s">
        <v>89</v>
      </c>
      <c r="C37" s="28">
        <v>669.96</v>
      </c>
      <c r="D37" s="28">
        <v>0</v>
      </c>
      <c r="E37" s="14">
        <f t="shared" si="0"/>
        <v>119510.22000000002</v>
      </c>
    </row>
    <row r="38" spans="1:5" x14ac:dyDescent="0.25">
      <c r="A38" s="21">
        <v>43934</v>
      </c>
      <c r="B38" s="22" t="s">
        <v>90</v>
      </c>
      <c r="C38" s="28">
        <v>286.11</v>
      </c>
      <c r="D38" s="28">
        <v>0</v>
      </c>
      <c r="E38" s="14">
        <f t="shared" si="0"/>
        <v>119224.11000000002</v>
      </c>
    </row>
    <row r="39" spans="1:5" x14ac:dyDescent="0.25">
      <c r="A39" s="21">
        <v>43934</v>
      </c>
      <c r="B39" s="22" t="s">
        <v>91</v>
      </c>
      <c r="C39" s="28">
        <v>160.03</v>
      </c>
      <c r="D39" s="28">
        <v>0</v>
      </c>
      <c r="E39" s="14">
        <f t="shared" si="0"/>
        <v>119064.08000000002</v>
      </c>
    </row>
    <row r="40" spans="1:5" x14ac:dyDescent="0.25">
      <c r="A40" s="21">
        <v>43934</v>
      </c>
      <c r="B40" s="22" t="s">
        <v>93</v>
      </c>
      <c r="C40" s="28">
        <v>1294.56</v>
      </c>
      <c r="D40" s="28">
        <v>0</v>
      </c>
      <c r="E40" s="14">
        <f t="shared" si="0"/>
        <v>117769.52000000002</v>
      </c>
    </row>
    <row r="41" spans="1:5" x14ac:dyDescent="0.25">
      <c r="A41" s="21">
        <v>43934</v>
      </c>
      <c r="B41" s="22" t="s">
        <v>92</v>
      </c>
      <c r="C41" s="28">
        <v>375.16</v>
      </c>
      <c r="D41" s="28">
        <v>0</v>
      </c>
      <c r="E41" s="14">
        <f t="shared" si="0"/>
        <v>117394.36000000002</v>
      </c>
    </row>
    <row r="42" spans="1:5" x14ac:dyDescent="0.25">
      <c r="A42" s="21">
        <v>43934</v>
      </c>
      <c r="B42" s="22" t="s">
        <v>94</v>
      </c>
      <c r="C42" s="28">
        <v>98.92</v>
      </c>
      <c r="D42" s="28">
        <v>0</v>
      </c>
      <c r="E42" s="14">
        <f t="shared" si="0"/>
        <v>117295.44000000002</v>
      </c>
    </row>
    <row r="43" spans="1:5" x14ac:dyDescent="0.25">
      <c r="A43" s="21">
        <v>43934</v>
      </c>
      <c r="B43" s="22" t="s">
        <v>95</v>
      </c>
      <c r="C43" s="28">
        <v>160.03</v>
      </c>
      <c r="D43" s="28">
        <v>0</v>
      </c>
      <c r="E43" s="14">
        <f t="shared" si="0"/>
        <v>117135.41000000002</v>
      </c>
    </row>
    <row r="44" spans="1:5" x14ac:dyDescent="0.25">
      <c r="A44" s="21">
        <v>43934</v>
      </c>
      <c r="B44" s="22" t="s">
        <v>96</v>
      </c>
      <c r="C44" s="28">
        <v>375.81</v>
      </c>
      <c r="D44" s="28">
        <v>0</v>
      </c>
      <c r="E44" s="14">
        <f t="shared" si="0"/>
        <v>116759.60000000002</v>
      </c>
    </row>
    <row r="45" spans="1:5" x14ac:dyDescent="0.25">
      <c r="A45" s="21">
        <v>43935</v>
      </c>
      <c r="B45" s="22" t="s">
        <v>97</v>
      </c>
      <c r="C45" s="28">
        <v>1814.1</v>
      </c>
      <c r="D45" s="28">
        <v>0</v>
      </c>
      <c r="E45" s="14">
        <f t="shared" si="0"/>
        <v>114945.50000000001</v>
      </c>
    </row>
    <row r="46" spans="1:5" x14ac:dyDescent="0.25">
      <c r="A46" s="21">
        <v>43936</v>
      </c>
      <c r="B46" s="22" t="s">
        <v>98</v>
      </c>
      <c r="C46" s="28">
        <v>4519.29</v>
      </c>
      <c r="D46" s="28">
        <v>0</v>
      </c>
      <c r="E46" s="14">
        <f t="shared" si="0"/>
        <v>110426.21000000002</v>
      </c>
    </row>
    <row r="47" spans="1:5" x14ac:dyDescent="0.25">
      <c r="A47" s="21">
        <v>43936</v>
      </c>
      <c r="B47" s="22" t="s">
        <v>99</v>
      </c>
      <c r="C47" s="28">
        <v>105.03</v>
      </c>
      <c r="D47" s="28">
        <v>0</v>
      </c>
      <c r="E47" s="14">
        <f t="shared" si="0"/>
        <v>110321.18000000002</v>
      </c>
    </row>
    <row r="48" spans="1:5" x14ac:dyDescent="0.25">
      <c r="A48" s="21">
        <v>43937</v>
      </c>
      <c r="B48" s="22" t="s">
        <v>135</v>
      </c>
      <c r="C48" s="28">
        <v>248.3</v>
      </c>
      <c r="D48" s="28">
        <v>0</v>
      </c>
      <c r="E48" s="14">
        <f t="shared" si="0"/>
        <v>110072.88000000002</v>
      </c>
    </row>
    <row r="49" spans="1:5" x14ac:dyDescent="0.25">
      <c r="A49" s="21">
        <v>43937</v>
      </c>
      <c r="B49" s="22" t="s">
        <v>100</v>
      </c>
      <c r="C49" s="28">
        <v>724.36</v>
      </c>
      <c r="D49" s="28">
        <v>0</v>
      </c>
      <c r="E49" s="14">
        <f t="shared" si="0"/>
        <v>109348.52000000002</v>
      </c>
    </row>
    <row r="50" spans="1:5" x14ac:dyDescent="0.25">
      <c r="A50" s="21">
        <v>43938</v>
      </c>
      <c r="B50" s="22" t="s">
        <v>101</v>
      </c>
      <c r="C50" s="28">
        <v>101.23</v>
      </c>
      <c r="D50" s="28">
        <v>0</v>
      </c>
      <c r="E50" s="14">
        <f t="shared" si="0"/>
        <v>109247.29000000002</v>
      </c>
    </row>
    <row r="51" spans="1:5" x14ac:dyDescent="0.25">
      <c r="A51" s="21">
        <v>43941</v>
      </c>
      <c r="B51" s="22" t="s">
        <v>102</v>
      </c>
      <c r="C51" s="28">
        <v>139.22999999999999</v>
      </c>
      <c r="D51" s="28">
        <v>0</v>
      </c>
      <c r="E51" s="14">
        <f>E50+D51-C51</f>
        <v>109108.06000000003</v>
      </c>
    </row>
    <row r="52" spans="1:5" x14ac:dyDescent="0.25">
      <c r="A52" s="21">
        <v>43941</v>
      </c>
      <c r="B52" s="22" t="s">
        <v>103</v>
      </c>
      <c r="C52" s="28">
        <v>340</v>
      </c>
      <c r="D52" s="28">
        <v>0</v>
      </c>
      <c r="E52" s="14">
        <f t="shared" si="0"/>
        <v>108768.06000000003</v>
      </c>
    </row>
    <row r="53" spans="1:5" x14ac:dyDescent="0.25">
      <c r="A53" s="21">
        <v>43944</v>
      </c>
      <c r="B53" s="22" t="s">
        <v>104</v>
      </c>
      <c r="C53" s="28">
        <v>124.9</v>
      </c>
      <c r="D53" s="28">
        <v>0</v>
      </c>
      <c r="E53" s="14">
        <f t="shared" si="0"/>
        <v>108643.16000000003</v>
      </c>
    </row>
    <row r="54" spans="1:5" x14ac:dyDescent="0.25">
      <c r="A54" s="21">
        <v>43944</v>
      </c>
      <c r="B54" s="22" t="s">
        <v>105</v>
      </c>
      <c r="C54" s="28">
        <v>400</v>
      </c>
      <c r="D54" s="28">
        <v>0</v>
      </c>
      <c r="E54" s="14">
        <f t="shared" si="0"/>
        <v>108243.16000000003</v>
      </c>
    </row>
    <row r="55" spans="1:5" x14ac:dyDescent="0.25">
      <c r="A55" s="21">
        <v>43944</v>
      </c>
      <c r="B55" s="22" t="s">
        <v>179</v>
      </c>
      <c r="C55" s="28">
        <v>39.18</v>
      </c>
      <c r="D55" s="28">
        <v>0</v>
      </c>
      <c r="E55" s="14">
        <f t="shared" si="0"/>
        <v>108203.98000000004</v>
      </c>
    </row>
    <row r="56" spans="1:5" x14ac:dyDescent="0.25">
      <c r="A56" s="21">
        <v>43944</v>
      </c>
      <c r="B56" s="22" t="s">
        <v>180</v>
      </c>
      <c r="C56" s="28">
        <v>60</v>
      </c>
      <c r="D56" s="28">
        <v>0</v>
      </c>
      <c r="E56" s="14">
        <f>E55+D56-C56</f>
        <v>108143.98000000004</v>
      </c>
    </row>
    <row r="57" spans="1:5" x14ac:dyDescent="0.25">
      <c r="A57" s="21">
        <v>43944</v>
      </c>
      <c r="B57" s="22" t="s">
        <v>106</v>
      </c>
      <c r="C57" s="28">
        <v>30.61</v>
      </c>
      <c r="D57" s="28">
        <v>0</v>
      </c>
      <c r="E57" s="14">
        <f>E56+D57-C57</f>
        <v>108113.37000000004</v>
      </c>
    </row>
    <row r="58" spans="1:5" x14ac:dyDescent="0.25">
      <c r="A58" s="21">
        <v>43945</v>
      </c>
      <c r="B58" s="22" t="s">
        <v>181</v>
      </c>
      <c r="C58" s="28">
        <v>7496.9</v>
      </c>
      <c r="D58" s="28">
        <v>0</v>
      </c>
      <c r="E58" s="14">
        <f t="shared" si="0"/>
        <v>100616.47000000004</v>
      </c>
    </row>
    <row r="59" spans="1:5" x14ac:dyDescent="0.25">
      <c r="A59" s="21">
        <v>43945</v>
      </c>
      <c r="B59" s="22" t="s">
        <v>107</v>
      </c>
      <c r="C59" s="28">
        <v>1692</v>
      </c>
      <c r="D59" s="28">
        <v>0</v>
      </c>
      <c r="E59" s="14">
        <f t="shared" si="0"/>
        <v>98924.470000000045</v>
      </c>
    </row>
    <row r="60" spans="1:5" x14ac:dyDescent="0.25">
      <c r="A60" s="21">
        <v>43945</v>
      </c>
      <c r="B60" s="22" t="s">
        <v>44</v>
      </c>
      <c r="C60" s="28">
        <v>170.9</v>
      </c>
      <c r="D60" s="28">
        <v>0</v>
      </c>
      <c r="E60" s="14">
        <f t="shared" si="0"/>
        <v>98753.570000000051</v>
      </c>
    </row>
    <row r="61" spans="1:5" x14ac:dyDescent="0.25">
      <c r="A61" s="21">
        <v>43948</v>
      </c>
      <c r="B61" s="22" t="s">
        <v>108</v>
      </c>
      <c r="C61" s="28">
        <v>483.92</v>
      </c>
      <c r="D61" s="28">
        <v>0</v>
      </c>
      <c r="E61" s="14">
        <f t="shared" si="0"/>
        <v>98269.650000000052</v>
      </c>
    </row>
    <row r="62" spans="1:5" x14ac:dyDescent="0.25">
      <c r="A62" s="21">
        <v>43948</v>
      </c>
      <c r="B62" s="22" t="s">
        <v>109</v>
      </c>
      <c r="C62" s="28">
        <v>1056.1300000000001</v>
      </c>
      <c r="D62" s="28">
        <v>0</v>
      </c>
      <c r="E62" s="14">
        <f t="shared" si="0"/>
        <v>97213.520000000048</v>
      </c>
    </row>
    <row r="63" spans="1:5" x14ac:dyDescent="0.25">
      <c r="A63" s="21">
        <v>43948</v>
      </c>
      <c r="B63" s="22" t="s">
        <v>110</v>
      </c>
      <c r="C63" s="28">
        <v>8398.6200000000008</v>
      </c>
      <c r="D63" s="28">
        <v>0</v>
      </c>
      <c r="E63" s="14">
        <f t="shared" si="0"/>
        <v>88814.900000000052</v>
      </c>
    </row>
    <row r="64" spans="1:5" x14ac:dyDescent="0.25">
      <c r="A64" s="21">
        <v>43948</v>
      </c>
      <c r="B64" s="22" t="s">
        <v>111</v>
      </c>
      <c r="C64" s="28">
        <v>308.3</v>
      </c>
      <c r="D64" s="28">
        <v>0</v>
      </c>
      <c r="E64" s="14">
        <f t="shared" si="0"/>
        <v>88506.600000000049</v>
      </c>
    </row>
    <row r="65" spans="1:5" x14ac:dyDescent="0.25">
      <c r="A65" s="21">
        <v>43948</v>
      </c>
      <c r="B65" s="22" t="s">
        <v>112</v>
      </c>
      <c r="C65" s="28">
        <v>79</v>
      </c>
      <c r="D65" s="28">
        <v>0</v>
      </c>
      <c r="E65" s="14">
        <f t="shared" si="0"/>
        <v>88427.600000000049</v>
      </c>
    </row>
    <row r="66" spans="1:5" x14ac:dyDescent="0.25">
      <c r="A66" s="26">
        <v>43948</v>
      </c>
      <c r="B66" s="19" t="s">
        <v>113</v>
      </c>
      <c r="C66" s="13">
        <v>84831.12</v>
      </c>
      <c r="D66" s="13">
        <v>0</v>
      </c>
      <c r="E66" s="14">
        <f t="shared" si="0"/>
        <v>3596.4800000000541</v>
      </c>
    </row>
    <row r="67" spans="1:5" x14ac:dyDescent="0.25">
      <c r="A67" s="21">
        <v>43949</v>
      </c>
      <c r="B67" s="22" t="s">
        <v>114</v>
      </c>
      <c r="C67" s="28">
        <v>72.989999999999995</v>
      </c>
      <c r="D67" s="28">
        <v>0</v>
      </c>
      <c r="E67" s="14">
        <f t="shared" si="0"/>
        <v>3523.4900000000544</v>
      </c>
    </row>
    <row r="68" spans="1:5" x14ac:dyDescent="0.25">
      <c r="A68" s="21">
        <v>43949</v>
      </c>
      <c r="B68" s="22" t="s">
        <v>133</v>
      </c>
      <c r="C68" s="28">
        <v>236.94</v>
      </c>
      <c r="D68" s="28">
        <v>0</v>
      </c>
      <c r="E68" s="14">
        <f t="shared" si="0"/>
        <v>3286.5500000000543</v>
      </c>
    </row>
    <row r="69" spans="1:5" x14ac:dyDescent="0.25">
      <c r="A69" s="21">
        <v>43949</v>
      </c>
      <c r="B69" s="22" t="s">
        <v>134</v>
      </c>
      <c r="C69" s="28">
        <v>27.52</v>
      </c>
      <c r="D69" s="28">
        <v>0</v>
      </c>
      <c r="E69" s="14">
        <f t="shared" si="0"/>
        <v>3259.0300000000543</v>
      </c>
    </row>
    <row r="70" spans="1:5" x14ac:dyDescent="0.25">
      <c r="A70" s="52">
        <v>43951</v>
      </c>
      <c r="B70" s="22" t="s">
        <v>125</v>
      </c>
      <c r="C70" s="28">
        <v>0</v>
      </c>
      <c r="D70" s="28">
        <v>212.35</v>
      </c>
      <c r="E70" s="14">
        <f t="shared" si="0"/>
        <v>3471.3800000000542</v>
      </c>
    </row>
    <row r="71" spans="1:5" x14ac:dyDescent="0.25">
      <c r="A71" s="52"/>
      <c r="B71" s="22" t="s">
        <v>126</v>
      </c>
      <c r="C71" s="28"/>
      <c r="D71" s="28"/>
      <c r="E71" s="14">
        <f t="shared" si="0"/>
        <v>3471.3800000000542</v>
      </c>
    </row>
    <row r="72" spans="1:5" ht="15.75" thickBot="1" x14ac:dyDescent="0.3">
      <c r="A72" s="12"/>
      <c r="B72" s="7"/>
      <c r="C72" s="31"/>
      <c r="D72" s="31"/>
      <c r="E72" s="29"/>
    </row>
    <row r="73" spans="1:5" ht="15.75" thickBot="1" x14ac:dyDescent="0.3">
      <c r="A73" s="12"/>
      <c r="B73" s="35" t="s">
        <v>115</v>
      </c>
      <c r="C73" s="36">
        <v>43922</v>
      </c>
      <c r="D73" s="31"/>
      <c r="E73" s="29"/>
    </row>
    <row r="74" spans="1:5" x14ac:dyDescent="0.25">
      <c r="A74" s="12"/>
      <c r="B74" s="37" t="s">
        <v>14</v>
      </c>
      <c r="C74" s="38">
        <v>2610.5700000000002</v>
      </c>
      <c r="D74" s="31"/>
      <c r="E74" s="29"/>
    </row>
    <row r="75" spans="1:5" x14ac:dyDescent="0.25">
      <c r="A75" s="12"/>
      <c r="B75" s="19" t="s">
        <v>31</v>
      </c>
      <c r="C75" s="13">
        <v>2990.83</v>
      </c>
      <c r="D75" s="31"/>
      <c r="E75" s="29"/>
    </row>
    <row r="76" spans="1:5" x14ac:dyDescent="0.25">
      <c r="A76" s="12"/>
      <c r="B76" s="19" t="s">
        <v>15</v>
      </c>
      <c r="C76" s="13">
        <v>1810.35</v>
      </c>
      <c r="D76" s="31"/>
      <c r="E76" s="29"/>
    </row>
    <row r="77" spans="1:5" x14ac:dyDescent="0.25">
      <c r="A77" s="12"/>
      <c r="B77" s="19" t="s">
        <v>3</v>
      </c>
      <c r="C77" s="13">
        <v>1966.45</v>
      </c>
      <c r="D77" s="31"/>
      <c r="E77" s="29"/>
    </row>
    <row r="78" spans="1:5" x14ac:dyDescent="0.25">
      <c r="A78" s="12"/>
      <c r="B78" s="19" t="s">
        <v>116</v>
      </c>
      <c r="C78" s="13">
        <v>2419.9699999999998</v>
      </c>
      <c r="D78" s="31"/>
      <c r="E78" s="29"/>
    </row>
    <row r="79" spans="1:5" x14ac:dyDescent="0.25">
      <c r="A79" s="12"/>
      <c r="B79" s="19" t="s">
        <v>25</v>
      </c>
      <c r="C79" s="13">
        <v>1556.38</v>
      </c>
      <c r="D79" s="31"/>
      <c r="E79" s="29"/>
    </row>
    <row r="80" spans="1:5" x14ac:dyDescent="0.25">
      <c r="A80" s="12"/>
      <c r="B80" s="19" t="s">
        <v>26</v>
      </c>
      <c r="C80" s="13">
        <v>2554.9</v>
      </c>
      <c r="D80" s="31"/>
      <c r="E80" s="29"/>
    </row>
    <row r="81" spans="1:5" x14ac:dyDescent="0.25">
      <c r="A81" s="12"/>
      <c r="B81" s="19" t="s">
        <v>16</v>
      </c>
      <c r="C81" s="13">
        <v>1269.46</v>
      </c>
      <c r="D81" s="31"/>
      <c r="E81" s="29"/>
    </row>
    <row r="82" spans="1:5" x14ac:dyDescent="0.25">
      <c r="A82" s="12"/>
      <c r="B82" s="19" t="s">
        <v>4</v>
      </c>
      <c r="C82" s="13">
        <v>3539.11</v>
      </c>
      <c r="D82" s="31"/>
      <c r="E82" s="29"/>
    </row>
    <row r="83" spans="1:5" x14ac:dyDescent="0.25">
      <c r="A83" s="12"/>
      <c r="B83" s="19" t="s">
        <v>6</v>
      </c>
      <c r="C83" s="13">
        <v>1860.47</v>
      </c>
      <c r="D83" s="31"/>
      <c r="E83" s="29"/>
    </row>
    <row r="84" spans="1:5" x14ac:dyDescent="0.25">
      <c r="A84" s="12"/>
      <c r="B84" s="19" t="s">
        <v>1</v>
      </c>
      <c r="C84" s="13">
        <v>1819.29</v>
      </c>
      <c r="D84" s="31"/>
      <c r="E84" s="29"/>
    </row>
    <row r="85" spans="1:5" x14ac:dyDescent="0.25">
      <c r="A85" s="12"/>
      <c r="B85" s="19" t="s">
        <v>20</v>
      </c>
      <c r="C85" s="13">
        <v>2005.98</v>
      </c>
      <c r="D85" s="31"/>
      <c r="E85" s="29"/>
    </row>
    <row r="86" spans="1:5" x14ac:dyDescent="0.25">
      <c r="A86" s="12"/>
      <c r="B86" s="19" t="s">
        <v>117</v>
      </c>
      <c r="C86" s="13">
        <v>3149.92</v>
      </c>
      <c r="D86" s="31"/>
      <c r="E86" s="29"/>
    </row>
    <row r="87" spans="1:5" x14ac:dyDescent="0.25">
      <c r="A87" s="12"/>
      <c r="B87" s="19" t="s">
        <v>119</v>
      </c>
      <c r="C87" s="13">
        <v>2454.85</v>
      </c>
      <c r="D87" s="31"/>
      <c r="E87" s="29"/>
    </row>
    <row r="88" spans="1:5" x14ac:dyDescent="0.25">
      <c r="A88" s="12"/>
      <c r="B88" s="19" t="s">
        <v>120</v>
      </c>
      <c r="C88" s="13">
        <v>2257.19</v>
      </c>
      <c r="D88" s="31"/>
      <c r="E88" s="29"/>
    </row>
    <row r="89" spans="1:5" x14ac:dyDescent="0.25">
      <c r="A89" s="12"/>
      <c r="B89" s="19" t="s">
        <v>37</v>
      </c>
      <c r="C89" s="13">
        <v>1220.1400000000001</v>
      </c>
      <c r="D89" s="31"/>
      <c r="E89" s="29"/>
    </row>
    <row r="90" spans="1:5" x14ac:dyDescent="0.25">
      <c r="A90" s="12"/>
      <c r="B90" s="19" t="s">
        <v>29</v>
      </c>
      <c r="C90" s="13">
        <v>2014.09</v>
      </c>
      <c r="D90" s="31"/>
      <c r="E90" s="29"/>
    </row>
    <row r="91" spans="1:5" x14ac:dyDescent="0.25">
      <c r="A91" s="12"/>
      <c r="B91" s="19" t="s">
        <v>17</v>
      </c>
      <c r="C91" s="13">
        <v>1680.52</v>
      </c>
      <c r="D91" s="31"/>
      <c r="E91" s="29"/>
    </row>
    <row r="92" spans="1:5" x14ac:dyDescent="0.25">
      <c r="A92" s="12"/>
      <c r="B92" s="19" t="s">
        <v>21</v>
      </c>
      <c r="C92" s="13">
        <v>1974.2</v>
      </c>
      <c r="D92" s="31"/>
      <c r="E92" s="29"/>
    </row>
    <row r="93" spans="1:5" x14ac:dyDescent="0.25">
      <c r="A93" s="12"/>
      <c r="B93" s="19" t="s">
        <v>27</v>
      </c>
      <c r="C93" s="13">
        <v>1694.66</v>
      </c>
      <c r="D93" s="31"/>
      <c r="E93" s="29"/>
    </row>
    <row r="94" spans="1:5" x14ac:dyDescent="0.25">
      <c r="A94" s="12"/>
      <c r="B94" s="19" t="s">
        <v>11</v>
      </c>
      <c r="C94" s="13">
        <v>2020.06</v>
      </c>
      <c r="D94" s="31"/>
      <c r="E94" s="29"/>
    </row>
    <row r="95" spans="1:5" x14ac:dyDescent="0.25">
      <c r="A95" s="12"/>
      <c r="B95" s="19" t="s">
        <v>8</v>
      </c>
      <c r="C95" s="13">
        <v>1612.89</v>
      </c>
      <c r="D95" s="31"/>
      <c r="E95" s="29"/>
    </row>
    <row r="96" spans="1:5" x14ac:dyDescent="0.25">
      <c r="A96" s="12"/>
      <c r="B96" s="19" t="s">
        <v>18</v>
      </c>
      <c r="C96" s="13">
        <v>2506.62</v>
      </c>
      <c r="D96" s="31"/>
      <c r="E96" s="29"/>
    </row>
    <row r="97" spans="1:5" x14ac:dyDescent="0.25">
      <c r="A97" s="12"/>
      <c r="B97" s="19" t="s">
        <v>32</v>
      </c>
      <c r="C97" s="13">
        <v>2317.0300000000002</v>
      </c>
      <c r="D97" s="31"/>
      <c r="E97" s="29"/>
    </row>
    <row r="98" spans="1:5" x14ac:dyDescent="0.25">
      <c r="A98" s="12"/>
      <c r="B98" s="19" t="s">
        <v>122</v>
      </c>
      <c r="C98" s="13">
        <v>2441.3000000000002</v>
      </c>
      <c r="D98" s="31"/>
      <c r="E98" s="29"/>
    </row>
    <row r="99" spans="1:5" x14ac:dyDescent="0.25">
      <c r="A99" s="12"/>
      <c r="B99" s="19" t="s">
        <v>0</v>
      </c>
      <c r="C99" s="13">
        <v>2042.85</v>
      </c>
      <c r="D99" s="31"/>
      <c r="E99" s="29"/>
    </row>
    <row r="100" spans="1:5" x14ac:dyDescent="0.25">
      <c r="A100" s="12"/>
      <c r="B100" s="19" t="s">
        <v>5</v>
      </c>
      <c r="C100" s="13">
        <v>2242.17</v>
      </c>
      <c r="D100" s="31"/>
      <c r="E100" s="29"/>
    </row>
    <row r="101" spans="1:5" x14ac:dyDescent="0.25">
      <c r="A101" s="12"/>
      <c r="B101" s="19" t="s">
        <v>7</v>
      </c>
      <c r="C101" s="13">
        <v>3121.2</v>
      </c>
      <c r="D101" s="31"/>
      <c r="E101" s="29"/>
    </row>
    <row r="102" spans="1:5" x14ac:dyDescent="0.25">
      <c r="A102" s="12"/>
      <c r="B102" s="19" t="s">
        <v>33</v>
      </c>
      <c r="C102" s="13">
        <v>1706.5</v>
      </c>
      <c r="D102" s="31"/>
      <c r="E102" s="29"/>
    </row>
    <row r="103" spans="1:5" x14ac:dyDescent="0.25">
      <c r="A103" s="12"/>
      <c r="B103" s="19" t="s">
        <v>19</v>
      </c>
      <c r="C103" s="13">
        <v>1679.01</v>
      </c>
      <c r="D103" s="31"/>
      <c r="E103" s="29"/>
    </row>
    <row r="104" spans="1:5" x14ac:dyDescent="0.25">
      <c r="A104" s="12"/>
      <c r="B104" s="19" t="s">
        <v>38</v>
      </c>
      <c r="C104" s="13">
        <v>1783</v>
      </c>
      <c r="D104" s="31"/>
      <c r="E104" s="29"/>
    </row>
    <row r="105" spans="1:5" x14ac:dyDescent="0.25">
      <c r="A105" s="12"/>
      <c r="B105" s="19" t="s">
        <v>22</v>
      </c>
      <c r="C105" s="13">
        <v>1940.08</v>
      </c>
      <c r="D105" s="31"/>
      <c r="E105" s="29"/>
    </row>
    <row r="106" spans="1:5" x14ac:dyDescent="0.25">
      <c r="A106" s="12"/>
      <c r="B106" s="39" t="s">
        <v>9</v>
      </c>
      <c r="C106" s="40">
        <v>1470.2</v>
      </c>
      <c r="D106" s="31"/>
      <c r="E106" s="29"/>
    </row>
    <row r="107" spans="1:5" x14ac:dyDescent="0.25">
      <c r="A107" s="12"/>
      <c r="B107" s="39" t="s">
        <v>23</v>
      </c>
      <c r="C107" s="40">
        <v>1361.07</v>
      </c>
      <c r="D107" s="31"/>
      <c r="E107" s="29"/>
    </row>
    <row r="108" spans="1:5" x14ac:dyDescent="0.25">
      <c r="A108" s="12"/>
      <c r="B108" s="39" t="s">
        <v>12</v>
      </c>
      <c r="C108" s="40">
        <v>1330.72</v>
      </c>
      <c r="D108" s="31"/>
      <c r="E108" s="29"/>
    </row>
    <row r="109" spans="1:5" x14ac:dyDescent="0.25">
      <c r="A109" s="12"/>
      <c r="B109" s="39" t="s">
        <v>34</v>
      </c>
      <c r="C109" s="40">
        <v>1828.75</v>
      </c>
      <c r="D109" s="31"/>
      <c r="E109" s="29"/>
    </row>
    <row r="110" spans="1:5" x14ac:dyDescent="0.25">
      <c r="A110" s="12"/>
      <c r="B110" s="39" t="s">
        <v>35</v>
      </c>
      <c r="C110" s="40">
        <v>3210.42</v>
      </c>
      <c r="D110" s="31"/>
      <c r="E110" s="29"/>
    </row>
    <row r="111" spans="1:5" x14ac:dyDescent="0.25">
      <c r="A111" s="12"/>
      <c r="B111" s="39" t="s">
        <v>24</v>
      </c>
      <c r="C111" s="40">
        <v>1776.45</v>
      </c>
      <c r="D111" s="31"/>
      <c r="E111" s="29"/>
    </row>
    <row r="112" spans="1:5" x14ac:dyDescent="0.25">
      <c r="A112" s="12"/>
      <c r="B112" s="39" t="s">
        <v>10</v>
      </c>
      <c r="C112" s="40">
        <v>1442.44</v>
      </c>
      <c r="D112" s="31"/>
      <c r="E112" s="29"/>
    </row>
    <row r="113" spans="1:5" x14ac:dyDescent="0.25">
      <c r="A113" s="12"/>
      <c r="B113" s="39" t="s">
        <v>36</v>
      </c>
      <c r="C113" s="40">
        <v>2000.11</v>
      </c>
      <c r="D113" s="31"/>
      <c r="E113" s="29"/>
    </row>
    <row r="114" spans="1:5" ht="15.75" thickBot="1" x14ac:dyDescent="0.3">
      <c r="A114" s="12"/>
      <c r="B114" s="39" t="s">
        <v>13</v>
      </c>
      <c r="C114" s="40">
        <v>2148.92</v>
      </c>
      <c r="D114" s="31"/>
      <c r="E114" s="29"/>
    </row>
    <row r="115" spans="1:5" ht="15.75" thickBot="1" x14ac:dyDescent="0.3">
      <c r="A115" s="12"/>
      <c r="B115" s="41" t="s">
        <v>123</v>
      </c>
      <c r="C115" s="42">
        <f>SUM(C74:C114)</f>
        <v>84831.12</v>
      </c>
      <c r="D115" s="31"/>
      <c r="E115" s="29"/>
    </row>
    <row r="116" spans="1:5" x14ac:dyDescent="0.25">
      <c r="A116" s="12"/>
      <c r="B116" s="7"/>
      <c r="C116" s="31"/>
      <c r="D116" s="31"/>
      <c r="E116" s="29"/>
    </row>
    <row r="117" spans="1:5" s="24" customFormat="1" x14ac:dyDescent="0.25">
      <c r="A117" s="43" t="s">
        <v>124</v>
      </c>
      <c r="B117" s="44"/>
      <c r="C117" s="44"/>
      <c r="D117" s="32"/>
      <c r="E117" s="29"/>
    </row>
    <row r="118" spans="1:5" s="24" customFormat="1" x14ac:dyDescent="0.25">
      <c r="A118" s="43"/>
      <c r="B118" s="44"/>
      <c r="C118" s="44"/>
      <c r="D118" s="32"/>
      <c r="E118" s="29"/>
    </row>
    <row r="119" spans="1:5" s="24" customFormat="1" x14ac:dyDescent="0.25">
      <c r="A119" s="43"/>
      <c r="B119" s="44"/>
      <c r="C119" s="44"/>
      <c r="D119" s="32"/>
      <c r="E119" s="29"/>
    </row>
    <row r="120" spans="1:5" s="24" customFormat="1" x14ac:dyDescent="0.25">
      <c r="A120" s="43"/>
      <c r="B120" s="44"/>
      <c r="C120" s="44"/>
      <c r="D120" s="32"/>
      <c r="E120" s="29"/>
    </row>
    <row r="121" spans="1:5" s="24" customFormat="1" x14ac:dyDescent="0.25">
      <c r="A121" s="43"/>
      <c r="B121" s="48" t="s">
        <v>127</v>
      </c>
      <c r="C121" s="49" t="s">
        <v>128</v>
      </c>
      <c r="D121" s="32"/>
      <c r="E121" s="29"/>
    </row>
    <row r="122" spans="1:5" s="24" customFormat="1" x14ac:dyDescent="0.25">
      <c r="A122" s="43"/>
      <c r="B122" s="46" t="s">
        <v>129</v>
      </c>
      <c r="C122" s="50" t="s">
        <v>130</v>
      </c>
      <c r="D122" s="32"/>
      <c r="E122" s="29"/>
    </row>
    <row r="123" spans="1:5" s="24" customFormat="1" x14ac:dyDescent="0.25">
      <c r="A123" s="45"/>
      <c r="B123" s="46" t="s">
        <v>131</v>
      </c>
      <c r="C123" s="50" t="s">
        <v>132</v>
      </c>
      <c r="D123" s="32"/>
      <c r="E123" s="29"/>
    </row>
    <row r="124" spans="1:5" s="24" customFormat="1" x14ac:dyDescent="0.25">
      <c r="A124" s="47"/>
      <c r="B124" s="32"/>
      <c r="C124" s="32"/>
      <c r="D124" s="33"/>
      <c r="E124" s="29"/>
    </row>
    <row r="125" spans="1:5" s="24" customFormat="1" x14ac:dyDescent="0.25">
      <c r="A125" s="45"/>
      <c r="B125" s="46"/>
      <c r="C125" s="50"/>
      <c r="D125" s="32"/>
      <c r="E125" s="29"/>
    </row>
    <row r="126" spans="1:5" s="24" customFormat="1" x14ac:dyDescent="0.25">
      <c r="A126" s="45"/>
      <c r="B126" s="46"/>
      <c r="C126" s="50"/>
      <c r="D126" s="32"/>
      <c r="E126" s="29"/>
    </row>
    <row r="127" spans="1:5" x14ac:dyDescent="0.25">
      <c r="A127" s="51"/>
      <c r="C127" s="32"/>
      <c r="E127" s="32"/>
    </row>
    <row r="128" spans="1:5" x14ac:dyDescent="0.25">
      <c r="A128" s="12"/>
      <c r="B128" s="7"/>
      <c r="C128" s="31"/>
      <c r="D128" s="31"/>
      <c r="E128" s="29"/>
    </row>
    <row r="129" spans="1:5" x14ac:dyDescent="0.25">
      <c r="A129" s="12"/>
      <c r="B129" s="7"/>
      <c r="C129" s="31"/>
      <c r="D129" s="31"/>
      <c r="E129" s="29"/>
    </row>
    <row r="130" spans="1:5" x14ac:dyDescent="0.25">
      <c r="A130" s="12"/>
      <c r="B130" s="7"/>
      <c r="C130" s="31"/>
      <c r="D130" s="31"/>
      <c r="E130" s="29"/>
    </row>
    <row r="131" spans="1:5" x14ac:dyDescent="0.25">
      <c r="A131" s="12"/>
      <c r="B131" s="7"/>
      <c r="C131" s="31"/>
      <c r="D131" s="31"/>
      <c r="E131" s="29"/>
    </row>
    <row r="132" spans="1:5" x14ac:dyDescent="0.25">
      <c r="A132" s="12"/>
      <c r="B132" s="7"/>
      <c r="C132" s="31"/>
      <c r="D132" s="31"/>
      <c r="E132" s="29"/>
    </row>
    <row r="133" spans="1:5" x14ac:dyDescent="0.25">
      <c r="A133" s="12"/>
      <c r="B133" s="7"/>
      <c r="C133" s="31"/>
      <c r="D133" s="31"/>
      <c r="E133" s="29"/>
    </row>
    <row r="134" spans="1:5" x14ac:dyDescent="0.25">
      <c r="A134" s="12"/>
      <c r="B134" s="7"/>
      <c r="C134" s="31"/>
      <c r="D134" s="31"/>
      <c r="E134" s="29"/>
    </row>
    <row r="135" spans="1:5" x14ac:dyDescent="0.25">
      <c r="A135" s="12"/>
      <c r="B135" s="7"/>
      <c r="C135" s="31"/>
      <c r="D135" s="31"/>
      <c r="E135" s="29"/>
    </row>
    <row r="136" spans="1:5" x14ac:dyDescent="0.25">
      <c r="A136" s="12"/>
      <c r="B136" s="7"/>
      <c r="C136" s="31"/>
      <c r="D136" s="31"/>
      <c r="E136" s="29"/>
    </row>
    <row r="137" spans="1:5" x14ac:dyDescent="0.25">
      <c r="A137" s="12"/>
      <c r="B137" s="7"/>
      <c r="C137" s="31"/>
      <c r="D137" s="31"/>
      <c r="E137" s="29"/>
    </row>
    <row r="138" spans="1:5" x14ac:dyDescent="0.25">
      <c r="A138" s="12"/>
      <c r="B138" s="7"/>
      <c r="C138" s="31"/>
      <c r="D138" s="31"/>
      <c r="E138" s="29"/>
    </row>
    <row r="139" spans="1:5" x14ac:dyDescent="0.25">
      <c r="A139" s="12"/>
      <c r="B139" s="7"/>
      <c r="C139" s="31"/>
      <c r="D139" s="31"/>
      <c r="E139" s="29"/>
    </row>
    <row r="140" spans="1:5" x14ac:dyDescent="0.25">
      <c r="A140" s="12"/>
      <c r="B140" s="7"/>
      <c r="C140" s="31"/>
      <c r="D140" s="31"/>
      <c r="E140" s="29"/>
    </row>
    <row r="141" spans="1:5" x14ac:dyDescent="0.25">
      <c r="A141" s="12"/>
      <c r="B141" s="7"/>
      <c r="C141" s="31"/>
      <c r="D141" s="31"/>
      <c r="E141" s="29"/>
    </row>
    <row r="142" spans="1:5" x14ac:dyDescent="0.25">
      <c r="A142" s="12"/>
      <c r="B142" s="7"/>
      <c r="C142" s="31"/>
      <c r="D142" s="31"/>
      <c r="E142" s="29"/>
    </row>
    <row r="143" spans="1:5" x14ac:dyDescent="0.25">
      <c r="A143" s="12"/>
      <c r="B143" s="7"/>
      <c r="C143" s="31"/>
      <c r="D143" s="31"/>
      <c r="E143" s="29"/>
    </row>
    <row r="144" spans="1:5" x14ac:dyDescent="0.25">
      <c r="A144" s="12"/>
      <c r="B144" s="7"/>
      <c r="C144" s="31"/>
      <c r="D144" s="31"/>
      <c r="E144" s="29"/>
    </row>
    <row r="145" spans="1:5" x14ac:dyDescent="0.25">
      <c r="A145" s="12"/>
      <c r="B145" s="7"/>
      <c r="C145" s="31"/>
      <c r="D145" s="31"/>
      <c r="E145" s="29"/>
    </row>
    <row r="146" spans="1:5" x14ac:dyDescent="0.25">
      <c r="A146" s="12"/>
      <c r="B146" s="7"/>
      <c r="C146" s="31"/>
      <c r="D146" s="31"/>
      <c r="E146" s="29"/>
    </row>
    <row r="147" spans="1:5" x14ac:dyDescent="0.25">
      <c r="A147" s="12"/>
      <c r="B147" s="7"/>
      <c r="C147" s="31"/>
      <c r="D147" s="31"/>
      <c r="E147" s="29"/>
    </row>
    <row r="148" spans="1:5" x14ac:dyDescent="0.25">
      <c r="A148" s="12"/>
      <c r="B148" s="7"/>
      <c r="C148" s="31"/>
      <c r="D148" s="31"/>
      <c r="E148" s="29"/>
    </row>
    <row r="149" spans="1:5" x14ac:dyDescent="0.25">
      <c r="A149" s="12"/>
      <c r="B149" s="7"/>
      <c r="C149" s="31"/>
      <c r="D149" s="31"/>
      <c r="E149" s="29"/>
    </row>
    <row r="150" spans="1:5" x14ac:dyDescent="0.25">
      <c r="A150" s="12"/>
      <c r="B150" s="7"/>
      <c r="C150" s="31"/>
      <c r="D150" s="31"/>
      <c r="E150" s="29"/>
    </row>
    <row r="151" spans="1:5" x14ac:dyDescent="0.25">
      <c r="A151" s="12"/>
      <c r="B151" s="7"/>
      <c r="C151" s="31"/>
      <c r="D151" s="31"/>
      <c r="E151" s="29"/>
    </row>
    <row r="152" spans="1:5" x14ac:dyDescent="0.25">
      <c r="A152" s="12"/>
      <c r="B152" s="7"/>
      <c r="C152" s="31"/>
      <c r="D152" s="31"/>
      <c r="E152" s="29"/>
    </row>
    <row r="153" spans="1:5" x14ac:dyDescent="0.25">
      <c r="A153" s="12"/>
      <c r="B153" s="7"/>
      <c r="C153" s="31"/>
      <c r="D153" s="31"/>
      <c r="E153" s="29"/>
    </row>
    <row r="154" spans="1:5" x14ac:dyDescent="0.25">
      <c r="A154" s="12"/>
      <c r="B154" s="7"/>
      <c r="C154" s="31"/>
      <c r="D154" s="31"/>
      <c r="E154" s="29"/>
    </row>
    <row r="155" spans="1:5" x14ac:dyDescent="0.25">
      <c r="A155" s="12"/>
      <c r="B155" s="7"/>
      <c r="C155" s="31"/>
      <c r="D155" s="31"/>
      <c r="E155" s="29"/>
    </row>
    <row r="156" spans="1:5" x14ac:dyDescent="0.25">
      <c r="A156" s="12"/>
      <c r="B156" s="7"/>
      <c r="C156" s="31"/>
      <c r="D156" s="31"/>
      <c r="E156" s="29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Federal</vt:lpstr>
      <vt:lpstr>Anexo 14 Municipal</vt:lpstr>
      <vt:lpstr>Anexo II </vt:lpstr>
      <vt:lpstr>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2020-05-11T16:40:16Z</cp:lastPrinted>
  <dcterms:created xsi:type="dcterms:W3CDTF">2020-04-28T12:29:24Z</dcterms:created>
  <dcterms:modified xsi:type="dcterms:W3CDTF">2020-05-15T12:56:21Z</dcterms:modified>
</cp:coreProperties>
</file>