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1" activeTab="1"/>
  </bookViews>
  <sheets>
    <sheet name="Anexo 14 Municipal" sheetId="12" r:id="rId1"/>
    <sheet name="Anexo 14 Federal" sheetId="4" r:id="rId2"/>
    <sheet name="Anexo III " sheetId="11" r:id="rId3"/>
    <sheet name="Anexo II " sheetId="10" r:id="rId4"/>
  </sheets>
  <calcPr calcId="144525"/>
</workbook>
</file>

<file path=xl/calcChain.xml><?xml version="1.0" encoding="utf-8"?>
<calcChain xmlns="http://schemas.openxmlformats.org/spreadsheetml/2006/main">
  <c r="E82" i="4" l="1"/>
  <c r="J86" i="12" l="1"/>
  <c r="E86" i="12"/>
  <c r="C86" i="12"/>
  <c r="G85" i="12"/>
  <c r="I85" i="12" s="1"/>
  <c r="G84" i="12"/>
  <c r="I84" i="12" s="1"/>
  <c r="G83" i="12"/>
  <c r="I83" i="12" s="1"/>
  <c r="G82" i="12"/>
  <c r="I82" i="12" s="1"/>
  <c r="G81" i="12"/>
  <c r="I81" i="12" s="1"/>
  <c r="G80" i="12"/>
  <c r="A78" i="12"/>
  <c r="I37" i="12"/>
  <c r="I39" i="12" s="1"/>
  <c r="H96" i="12" s="1"/>
  <c r="I34" i="12"/>
  <c r="G86" i="12" l="1"/>
  <c r="I80" i="12"/>
  <c r="I86" i="12" s="1"/>
  <c r="H97" i="12" s="1"/>
  <c r="H98" i="12" s="1"/>
  <c r="H100" i="12" s="1"/>
  <c r="C142" i="11"/>
  <c r="E15" i="1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D121" i="10" l="1"/>
  <c r="F120" i="10"/>
  <c r="D123" i="10" s="1"/>
  <c r="E120" i="10"/>
  <c r="D122" i="10" s="1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120" i="10" s="1"/>
  <c r="D124" i="10" s="1"/>
  <c r="J86" i="4" l="1"/>
  <c r="E86" i="4"/>
  <c r="C86" i="4"/>
  <c r="G85" i="4"/>
  <c r="I85" i="4" s="1"/>
  <c r="G84" i="4"/>
  <c r="I84" i="4" s="1"/>
  <c r="G83" i="4"/>
  <c r="I83" i="4" s="1"/>
  <c r="G82" i="4"/>
  <c r="I82" i="4" s="1"/>
  <c r="G81" i="4"/>
  <c r="I81" i="4" s="1"/>
  <c r="G80" i="4"/>
  <c r="A78" i="4"/>
  <c r="I37" i="4"/>
  <c r="I39" i="4" s="1"/>
  <c r="H96" i="4" s="1"/>
  <c r="I34" i="4"/>
  <c r="G86" i="4" l="1"/>
  <c r="I80" i="4"/>
  <c r="I86" i="4" s="1"/>
  <c r="H97" i="4" s="1"/>
  <c r="H98" i="4" s="1"/>
  <c r="H100" i="4" s="1"/>
</calcChain>
</file>

<file path=xl/sharedStrings.xml><?xml version="1.0" encoding="utf-8"?>
<sst xmlns="http://schemas.openxmlformats.org/spreadsheetml/2006/main" count="586" uniqueCount="313">
  <si>
    <t>SKY</t>
  </si>
  <si>
    <t>Maria do Carmo da Silva Fachini</t>
  </si>
  <si>
    <t>Secretaria da Receita Federal</t>
  </si>
  <si>
    <t>Juliano P. da Silva ME</t>
  </si>
  <si>
    <t>Aparecida Alves Salvador</t>
  </si>
  <si>
    <t>Debora de Souza Bueno</t>
  </si>
  <si>
    <t>Jusineta Santos de Jesus da Silva</t>
  </si>
  <si>
    <t>Lucimauro Francisco do Prado</t>
  </si>
  <si>
    <t>Marina de Souza</t>
  </si>
  <si>
    <t>Rafael Benedito da Silveira Padilha</t>
  </si>
  <si>
    <t>Daniel Coimbra</t>
  </si>
  <si>
    <t>Fabiana dos Santos Fernandes</t>
  </si>
  <si>
    <t>Juliana Alves de Brito</t>
  </si>
  <si>
    <t>Luzete da Conceição Nascimento</t>
  </si>
  <si>
    <t>Maria Aparecida da Silva</t>
  </si>
  <si>
    <t>Raquel Ramos da Silva Santos</t>
  </si>
  <si>
    <t>Roseli Augusta Marques Muniz</t>
  </si>
  <si>
    <t>Marques da Silva Gomes</t>
  </si>
  <si>
    <t>Reginaldo Rodrigues Ferreira</t>
  </si>
  <si>
    <t>Silvana Vizoto Vieira</t>
  </si>
  <si>
    <t>Simone Alves do Nascimento</t>
  </si>
  <si>
    <t>Valeria Aparecida Marquesin</t>
  </si>
  <si>
    <t>Alessandro Carlos Costa</t>
  </si>
  <si>
    <t>Angela Maria Belmiro</t>
  </si>
  <si>
    <t>Crislene Lucia Bernabé da Silva</t>
  </si>
  <si>
    <t>Maria Neide de Moura Santos</t>
  </si>
  <si>
    <t>Nair Fatima Durrer da Silva</t>
  </si>
  <si>
    <t>Elenilda Americo dos Santos</t>
  </si>
  <si>
    <t>Eliana Maria Pinto Rosa</t>
  </si>
  <si>
    <t>Luciana ALves Jorge Pereira</t>
  </si>
  <si>
    <t>Marcos Romão Dias</t>
  </si>
  <si>
    <t xml:space="preserve">Toledo Munhoz de Jundiai Ltda </t>
  </si>
  <si>
    <t>Fox Telecomunicações e internet Ltda</t>
  </si>
  <si>
    <t>ATACADAO S.A.</t>
  </si>
  <si>
    <t>Silene Aparecida Souza Bernardes</t>
  </si>
  <si>
    <t>Jovelina Maria da Conceição Timoteo</t>
  </si>
  <si>
    <t>Noemia Mendes de Oliveira</t>
  </si>
  <si>
    <t>Simone de Paula Souza</t>
  </si>
  <si>
    <t>Miriam Aparecida Ruy</t>
  </si>
  <si>
    <t>Ana Carolina de Oliveira</t>
  </si>
  <si>
    <t>Soul Chef Comercio de Utensilios Ltda</t>
  </si>
  <si>
    <t>Denise Tealdi</t>
  </si>
  <si>
    <t>Fernanda Franquilim Medeiros</t>
  </si>
  <si>
    <t>Monica Costa de Oliveira</t>
  </si>
  <si>
    <t>Sandra Regina Coelho</t>
  </si>
  <si>
    <t>Joseilda dos Santos Sena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</si>
  <si>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</si>
  <si>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</si>
  <si>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</si>
  <si>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</si>
  <si>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</si>
  <si>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</si>
  <si>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</si>
  <si>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</si>
  <si>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</si>
  <si>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</si>
  <si>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</si>
  <si>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</si>
  <si>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</si>
  <si>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</si>
  <si>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</si>
  <si>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</si>
  <si>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</si>
  <si>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</si>
  <si>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</si>
  <si>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</si>
  <si>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</si>
  <si>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Destro Brasil Distrib Ltda ref mês 02-2020 nf 2219576</t>
  </si>
  <si>
    <t>Thatuito Comercial LTDA EPP ref mês 02-2020 nf 2112</t>
  </si>
  <si>
    <t>Fornecedora Tulipas Materiais para Construção Ltda EPP ref mês 02-2020 nf 2112</t>
  </si>
  <si>
    <t>Refrijund Peças e Equipamentos p/refrigeração Ltda ref mês 03-2020 nf 10139</t>
  </si>
  <si>
    <t>Andre Luchesi ref mês 03-2020 nf 17576</t>
  </si>
  <si>
    <t>Receb Prefeitura ref mês 03-2020 - 000001</t>
  </si>
  <si>
    <t>Crystal Soluções em Tecnologia Ltda ref 02-2020 nf 5263</t>
  </si>
  <si>
    <t>Bororo Com de Peças e Acessorios Ltda ref mês 02-2020 nf 69296</t>
  </si>
  <si>
    <t>Irmãos Luchini S/A. Coml Auto Peças ref mês 02-2020 nf 434920</t>
  </si>
  <si>
    <t>Irmãos Luchini S/A. Coml Auto Peças ref mês 02-2020 nf 78013</t>
  </si>
  <si>
    <t>Irmãos Luchini S/A. Coml Auto Peças ref mês 02-2020 nf 78012</t>
  </si>
  <si>
    <t xml:space="preserve">Secretaria da Receita Federal ref mês 02-2020 </t>
  </si>
  <si>
    <t>Flavio Cesar Passos Me ref mês 03-2020 nf 1996</t>
  </si>
  <si>
    <t>Telefonica Brasil as ref mês 02-2020 nf 924597</t>
  </si>
  <si>
    <t>FGTS ref mês 02-2020</t>
  </si>
  <si>
    <t>Telefonica Brasil as ref mês 02-2020 nf 774047</t>
  </si>
  <si>
    <t>Infoqplan Soluções Empresariais Ltda - EPP ref mês 03-2020 nf 5512</t>
  </si>
  <si>
    <t>Organização Contábil Elite S/S ltda ref mês 02-2020 nf 32231</t>
  </si>
  <si>
    <t>Comercio de Gás Belimar Ltda - ME ref mês 02-2020 nf 7190</t>
  </si>
  <si>
    <t>J R Martins - ME ref 03-2020 nf 9131</t>
  </si>
  <si>
    <t>Tenda Atacado LTDA ref mês 03-2020 nf 311617</t>
  </si>
  <si>
    <t>Auto Posto DM Jundiai  Ltda ref mês 03-2020 nf 5889</t>
  </si>
  <si>
    <t>Transurb Transportes  Urbanos de Jundiaí Ltda ref mês 03-2020 nf 939384</t>
  </si>
  <si>
    <t>Toledo Munhoz de Jundiai Ltda ref mês 03-2020 nf 7855</t>
  </si>
  <si>
    <t>Rapido Luxo Campinas Ltda ref mês 03-2020 nf 536024</t>
  </si>
  <si>
    <t>Rapido Luxo Campinas Ltda ref mês 03-2020 nf 536025</t>
  </si>
  <si>
    <t>Comercio de Gás Belimar Ltda - ME ref mês 02-2020 nf 7214</t>
  </si>
  <si>
    <t>Jundtel Com e Serv de Telecomunicações ltda ME ref mês 02-2020 nf 4237</t>
  </si>
  <si>
    <t>CPFL ref mês 03-2020 nf 46377070</t>
  </si>
  <si>
    <t>CPFL ref mês 03-2020 nf 46428528</t>
  </si>
  <si>
    <t>CPFL ref mês 03-2020 nf 46364137</t>
  </si>
  <si>
    <t>CPFL ref mês 03-2020 nf 46412296</t>
  </si>
  <si>
    <t>CPFL ref mês 03-2020 nf 46378843</t>
  </si>
  <si>
    <t>CPFL ref mês 03-2020 nf 46364138</t>
  </si>
  <si>
    <t>CPFL ref mês 03-2020 nf 46405094</t>
  </si>
  <si>
    <t>SKY ref mês 03-2020 nf 618067</t>
  </si>
  <si>
    <t>Bororo Com de Peças e Acessorios Ltda ref mês 02-2020 nf 69392</t>
  </si>
  <si>
    <t>Jundiai Moto Serras Com Manutenção Ltda ref mês 02-2020 nf 2349</t>
  </si>
  <si>
    <t>Jundiai Moto Serras Com Manutenção Ltda ref mês 02-2020 nf 10936</t>
  </si>
  <si>
    <t>Connectuse Sistemas Ltda - EPP ref mês 03-2020 nf 17310</t>
  </si>
  <si>
    <t>Comercio de Gás Belimar Ltda - ME ref mês 03-2020 nf 7269</t>
  </si>
  <si>
    <t>Maria Aparecida da Silva mês 02-2020 folha</t>
  </si>
  <si>
    <t>Thatuito Comercial LTDA EPP ref mês 02-2020 nf 11326</t>
  </si>
  <si>
    <t>Destro Brasil Distrib Ltda ref mês 03-2020 nf 2241404</t>
  </si>
  <si>
    <t>Metropolitan Life Seguros e Previdência Privada S.A. ref mês 03-2020 nf 4743873</t>
  </si>
  <si>
    <t>Fox Telecomunicações e internet Ltda ref mês 02-2020 nf 796137</t>
  </si>
  <si>
    <t>Telefonica Brasil as ref mês 03-2020 nf 697557</t>
  </si>
  <si>
    <t>Carlito Inacio de Oliveira Aquecedores Ltda - EPP ref mês 03-2020 nf 813</t>
  </si>
  <si>
    <t>Carlos Eduardo Dalefi ref mês 02-2020 nf 433</t>
  </si>
  <si>
    <t>Claro S A ref mês 02-2020 nf 849854</t>
  </si>
  <si>
    <t>Fornecedora Tulipas Materiais para Construção Ltda EPP ref mês 03-2020 nf 2244</t>
  </si>
  <si>
    <t>Centerlar Comercio de Utilidades Ltda ref mês 03-2020 nf 656974</t>
  </si>
  <si>
    <t>APM Lucena Lins Farma EPP ref mês 03-2020 nf 742862</t>
  </si>
  <si>
    <t>Casa do Marceneiro ref mês 03-2020 nf 109</t>
  </si>
  <si>
    <t>Casa do Marceneiro ref mês 03-2020 nf 101</t>
  </si>
  <si>
    <t>TEM Mais Pneus - Comercio e Serviços Ltda ref mês 03-2020 nf 520</t>
  </si>
  <si>
    <t>TEM Mais Pneus - Comercio e Serviços Ltda ref mês 03-2020 nf 888</t>
  </si>
  <si>
    <t>Roberto Marzochi ME ref mês 03-2020 nf 9180</t>
  </si>
  <si>
    <t>Roberto Marzochi ME ref mês 03-2020 nf 9182</t>
  </si>
  <si>
    <t>FG Asses e Desenv de Projetos Sociais e Culturais Lt ME ref mês 03-2020 nf 1188</t>
  </si>
  <si>
    <t>M.D. Barreto de Bone Rações - ME ref mês 03-2020 nf 150</t>
  </si>
  <si>
    <t>Pitangueiras Produtos Medicos e Ortopedicos Ltda ref mês 03-2020 nf 4828</t>
  </si>
  <si>
    <t>J.R MARTINS ME ref mês 03-2020 nf 9162</t>
  </si>
  <si>
    <t>Flavio Cesar Passos Me ref mês 03-2020 nf 2006</t>
  </si>
  <si>
    <t>Cirurgica e Oxi Bandeirantes LTDA ref mês 03-2020 nf 27552</t>
  </si>
  <si>
    <t>Tenda Atacado LTDA ref mês 03-2020 nf 311618</t>
  </si>
  <si>
    <t>Thais Garcia da Fonseca Prado  ME ref mês 03-2020 nf 806</t>
  </si>
  <si>
    <t>Thais Garcia da Fonseca Prado  ME ref mês 03-2020 nf 793</t>
  </si>
  <si>
    <t>Pagamento de folha mês 03-2020</t>
  </si>
  <si>
    <t>J R de Souza Vaz Produtos Eletrônicos - ME ref mês 03-2020 nf 58005</t>
  </si>
  <si>
    <t>Secretaria da Receita Federal - PIS</t>
  </si>
  <si>
    <t>APM Lucena Lins Farma EPP ref mês 03-2020 nf 025179</t>
  </si>
  <si>
    <t>Associação Comercial e Empresarial de Jundiai ref mês 02-2020 nf 568916</t>
  </si>
  <si>
    <t>Higinov Sistemas de Higiene e Limpeza EI ref mês 03-2020 nf 8738</t>
  </si>
  <si>
    <t>Higinov Sistemas de Higiene e Limpeza EI ref mês 03-2020 nf 8928</t>
  </si>
  <si>
    <t>TEM Mais Pneus - Comercio e Serviços Ltda ref mês 03-2020 nf 520 lçdo a menor</t>
  </si>
  <si>
    <t>Rendimento de Aplicação</t>
  </si>
  <si>
    <t>saldo final</t>
  </si>
  <si>
    <t>Relação da transferência citada acima - Folha</t>
  </si>
  <si>
    <t>Aparecida Bragantini Avelino</t>
  </si>
  <si>
    <t>Glauco Márcio Virgilio</t>
  </si>
  <si>
    <t>Ivone Aparecida Zen</t>
  </si>
  <si>
    <t>Maria Fátima Faria dos Santos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</si>
  <si>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</si>
  <si>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</si>
  <si>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</si>
  <si>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</si>
  <si>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</si>
  <si>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</si>
  <si>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</si>
  <si>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Abril de 2020.</t>
  </si>
  <si>
    <t>CONCILIAÇÃO MARÇO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</si>
  <si>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</si>
  <si>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</si>
  <si>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</si>
  <si>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</si>
  <si>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</si>
  <si>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</si>
  <si>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</si>
  <si>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</si>
  <si>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</si>
  <si>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</si>
  <si>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</si>
  <si>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</si>
  <si>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</si>
  <si>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</si>
  <si>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</si>
  <si>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</si>
  <si>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</si>
  <si>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</si>
  <si>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</si>
  <si>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</si>
  <si>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</si>
  <si>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</si>
  <si>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</si>
  <si>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</si>
  <si>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</si>
  <si>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</si>
  <si>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</si>
  <si>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</si>
  <si>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</si>
  <si>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</si>
  <si>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</si>
  <si>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</si>
  <si>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</si>
  <si>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</si>
  <si>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</si>
  <si>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</si>
  <si>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</si>
  <si>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</si>
  <si>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</si>
  <si>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</si>
  <si>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</si>
  <si>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</si>
  <si>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</si>
  <si>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exercício/2019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</si>
  <si>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</si>
  <si>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</si>
  <si>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</si>
  <si>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</si>
  <si>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</si>
  <si>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</si>
  <si>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</si>
  <si>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</si>
  <si>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</si>
  <si>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</si>
  <si>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</si>
  <si>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</si>
  <si>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</si>
  <si>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</si>
  <si>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</si>
  <si>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</si>
  <si>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</si>
  <si>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</si>
  <si>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</si>
  <si>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</si>
  <si>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</si>
  <si>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</si>
  <si>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</si>
  <si>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</si>
  <si>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</si>
  <si>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</si>
  <si>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Março/2020</t>
  </si>
  <si>
    <t>ORIGEM DOS RECURSOS (1): Federal</t>
  </si>
  <si>
    <t>Marcel Aparecido Macena - ME ref mês 03-2020 nf 2691</t>
  </si>
  <si>
    <t>Soul Chef Comercio de Utensilios Ltda ref mês 03-2020 nf 57</t>
  </si>
  <si>
    <t>Telefonica Brasil as ref mês 03-2020 nf 631486</t>
  </si>
  <si>
    <t>HDI Seguros S.A. ref mês 03-2020 nf 845767</t>
  </si>
  <si>
    <t>Fenix - CP Controle de Pragas ref mês 03-2020 nf 3387</t>
  </si>
  <si>
    <t>Tem Mais Pneus - Comercio e Serviços Ltda ref mês 03-2020 nf 524</t>
  </si>
  <si>
    <t>Tem Mais Pneus - Comercio e Serviços Ltda ref mês 03-2020 nf 896</t>
  </si>
  <si>
    <t>Jundiaí, 10 de abril de 2020</t>
  </si>
  <si>
    <t>FGTS ref mês 03-2020</t>
  </si>
  <si>
    <t>Comercio de Gás Belimar Ltda - ME</t>
  </si>
  <si>
    <t>Telefonica Brasil sa</t>
  </si>
  <si>
    <t>Infoqplan Soluções Empresariais Ltda - EPP</t>
  </si>
  <si>
    <t>Organização Contábil Elite S/S ltda</t>
  </si>
  <si>
    <t>Thatuito Comercial LTDA EPP</t>
  </si>
  <si>
    <t>Transurb Transportes  Urbanos de Jundiaí Ltda</t>
  </si>
  <si>
    <t>Rapido Luxo Campinas Ltda</t>
  </si>
  <si>
    <t>Associação Comercial e Empresarial de Jundiai</t>
  </si>
  <si>
    <t>Auto Posto DM Jundiai  Ltda</t>
  </si>
  <si>
    <t>Rondi e Cia Ltda</t>
  </si>
  <si>
    <t>CPFL</t>
  </si>
  <si>
    <t>Connectuse Sistemas Ltda - EPP</t>
  </si>
  <si>
    <t>Claro S A</t>
  </si>
  <si>
    <t>Cia. Brasileira Soluções e Serviços</t>
  </si>
  <si>
    <t>FGTS</t>
  </si>
  <si>
    <t>HDI Seguros S. A.</t>
  </si>
  <si>
    <t>TEM Mais Pneus - Comercio e Serviços Ltda</t>
  </si>
  <si>
    <t>Fenix  CP Controle de Pragas Ltda ME</t>
  </si>
  <si>
    <t>MARCEL APARECIDO MACENA ME</t>
  </si>
  <si>
    <t>Higinov Sistemas de Higiene e Limpeza EI</t>
  </si>
  <si>
    <t>J R de Souza Vaz Produtos Eletrônicos - ME</t>
  </si>
  <si>
    <t xml:space="preserve">Thais Garcia da Fonseca Prado  ME </t>
  </si>
  <si>
    <t>Flavio Cesar Passos Me</t>
  </si>
  <si>
    <t>Tenda Atacado LTDA</t>
  </si>
  <si>
    <t>Cirurgica e Oxi Bandeirantes LTDA</t>
  </si>
  <si>
    <t>Roberto Marzochi ME</t>
  </si>
  <si>
    <t>APM Lucena Lins Farma EPP</t>
  </si>
  <si>
    <t>M.D. Barreto de Bone Rações - ME</t>
  </si>
  <si>
    <t>J.R MARTINS ME</t>
  </si>
  <si>
    <t>Destro Brasil Distrib Ltda</t>
  </si>
  <si>
    <t>Casa do Marceneiro</t>
  </si>
  <si>
    <t>Centerlar Comercio de Utilidades Ltda</t>
  </si>
  <si>
    <t>Despesas Assistidos / Condução</t>
  </si>
  <si>
    <t>J R Martins - ME</t>
  </si>
  <si>
    <t>Andre Luchesi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</si>
  <si>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</si>
  <si>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</si>
  <si>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</si>
  <si>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</si>
  <si>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</si>
  <si>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</si>
  <si>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</si>
  <si>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</si>
  <si>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VALOR RECURSO PRÓPRIO</t>
  </si>
  <si>
    <t>mês de março de 2020</t>
  </si>
  <si>
    <t>JPO Aquecedores Eireli - EPP</t>
  </si>
  <si>
    <t>Despesa com Pessoal</t>
  </si>
  <si>
    <t xml:space="preserve">Fabiano de Oliveira Coelho </t>
  </si>
  <si>
    <t>Gilberto Ângelo Begiato</t>
  </si>
  <si>
    <t>Jéssica Fernandes Russo Ferreira</t>
  </si>
  <si>
    <t>Número de documentos relacionados:</t>
  </si>
  <si>
    <t xml:space="preserve">Total de despesas: </t>
  </si>
  <si>
    <t xml:space="preserve">Total de despesas comprovadas Municipal: </t>
  </si>
  <si>
    <t xml:space="preserve">Total de despesas Recursos Próprios: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</si>
  <si>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</si>
  <si>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</si>
  <si>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</si>
  <si>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Refrijund Peças e Equip. Refrigeração Ltda</t>
  </si>
  <si>
    <t>Fornecedora Tulipas Mat. Construção Ltda EPP</t>
  </si>
  <si>
    <t>Metropolitan Life Seguros e Prev. Privada S.A.</t>
  </si>
  <si>
    <t>FG Asses e Des. de Proj. Sociais e Cult. Lt ME</t>
  </si>
  <si>
    <t>Pitangueiras Prod. Medicos e Ortopedicos Ltda</t>
  </si>
  <si>
    <t>Despesa com Assistidos Limp/Hig/Descart</t>
  </si>
  <si>
    <t>Despesas Assistidos / Seguros Veículos</t>
  </si>
  <si>
    <t>Despesa com Assistidos - Alimentação</t>
  </si>
  <si>
    <t xml:space="preserve">Despesa Manutenção  </t>
  </si>
  <si>
    <t xml:space="preserve">Serviços de Terceiros </t>
  </si>
  <si>
    <t>Utilidade Públicas</t>
  </si>
  <si>
    <t>Desp com Assistidos - Saude</t>
  </si>
  <si>
    <t>Despesas Assistidos / Material Escolar</t>
  </si>
  <si>
    <t>Refrijund Peças e Equip. Refrigeração Ltda ref mês 03-2020 nf 10220</t>
  </si>
  <si>
    <r>
      <t xml:space="preserve">Cia. Brasileira Soluções e Serviços ref mês 03-2020 nf </t>
    </r>
    <r>
      <rPr>
        <sz val="11"/>
        <rFont val="Calibri"/>
        <family val="2"/>
        <scheme val="minor"/>
      </rPr>
      <t>686348</t>
    </r>
  </si>
  <si>
    <t>ORIGEM DOS RECURSOS (1):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</si>
</sst>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49" fontId="18" fillId="0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0" xfId="0" applyFont="1" applyBorder="1" applyAlignment="1">
      <alignment horizontal="right"/>
    </xf>
    <xf numFmtId="0" fontId="21" fillId="0" borderId="0" xfId="0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>
      <alignment wrapText="1"/>
    </xf>
    <xf numFmtId="0" fontId="18" fillId="0" borderId="0" xfId="0" quotePrefix="1" applyFont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centerContinuous"/>
    </xf>
    <xf numFmtId="4" fontId="21" fillId="0" borderId="10" xfId="0" applyNumberFormat="1" applyFont="1" applyFill="1" applyBorder="1"/>
    <xf numFmtId="14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/>
    <xf numFmtId="0" fontId="20" fillId="0" borderId="11" xfId="0" applyFont="1" applyFill="1" applyBorder="1" applyAlignment="1">
      <alignment horizontal="center" vertical="top"/>
    </xf>
    <xf numFmtId="0" fontId="20" fillId="0" borderId="11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right" vertical="top" wrapText="1"/>
    </xf>
    <xf numFmtId="0" fontId="0" fillId="0" borderId="0" xfId="0" applyAlignment="1"/>
    <xf numFmtId="4" fontId="21" fillId="0" borderId="0" xfId="0" applyNumberFormat="1" applyFont="1" applyFill="1" applyBorder="1" applyAlignment="1"/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0" fontId="21" fillId="0" borderId="14" xfId="0" applyFont="1" applyFill="1" applyBorder="1"/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0" fontId="19" fillId="0" borderId="0" xfId="0" applyFont="1" applyFill="1"/>
    <xf numFmtId="0" fontId="19" fillId="0" borderId="0" xfId="42" applyFont="1" applyFill="1" applyBorder="1" applyAlignment="1">
      <alignment horizontal="left"/>
    </xf>
    <xf numFmtId="4" fontId="18" fillId="0" borderId="0" xfId="0" applyNumberFormat="1" applyFont="1" applyFill="1" applyBorder="1" applyAlignment="1">
      <alignment horizontal="right"/>
    </xf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65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1" fillId="0" borderId="10" xfId="45" applyNumberFormat="1" applyFont="1" applyFill="1" applyBorder="1" applyAlignment="1">
      <alignment horizontal="center" vertical="center" wrapText="1"/>
    </xf>
    <xf numFmtId="0" fontId="41" fillId="0" borderId="10" xfId="45" applyFont="1" applyFill="1" applyBorder="1" applyAlignment="1">
      <alignment horizontal="center" vertical="center" wrapText="1"/>
    </xf>
    <xf numFmtId="0" fontId="41" fillId="0" borderId="10" xfId="45" applyFont="1" applyFill="1" applyBorder="1" applyAlignment="1">
      <alignment horizont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5" fontId="41" fillId="0" borderId="0" xfId="45" applyNumberFormat="1" applyFont="1" applyFill="1" applyBorder="1"/>
    <xf numFmtId="0" fontId="0" fillId="0" borderId="0" xfId="0" applyAlignment="1">
      <alignment horizontal="right"/>
    </xf>
    <xf numFmtId="0" fontId="41" fillId="0" borderId="0" xfId="43" applyNumberFormat="1" applyFont="1" applyFill="1" applyBorder="1"/>
    <xf numFmtId="165" fontId="41" fillId="0" borderId="0" xfId="45" applyNumberFormat="1" applyFont="1" applyFill="1"/>
    <xf numFmtId="4" fontId="42" fillId="0" borderId="0" xfId="0" applyNumberFormat="1" applyFont="1"/>
    <xf numFmtId="165" fontId="43" fillId="0" borderId="0" xfId="45" applyNumberFormat="1" applyFont="1" applyFill="1"/>
    <xf numFmtId="1" fontId="43" fillId="0" borderId="0" xfId="45" applyNumberFormat="1" applyFont="1" applyFill="1" applyAlignment="1">
      <alignment horizontal="right"/>
    </xf>
    <xf numFmtId="0" fontId="43" fillId="0" borderId="0" xfId="45" applyFont="1" applyFill="1" applyAlignment="1"/>
    <xf numFmtId="0" fontId="43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0" fillId="33" borderId="10" xfId="0" applyFill="1" applyBorder="1"/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0" fontId="0" fillId="0" borderId="0" xfId="0" applyFill="1"/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31" fillId="0" borderId="16" xfId="0" applyFont="1" applyBorder="1"/>
    <xf numFmtId="0" fontId="24" fillId="0" borderId="17" xfId="0" applyFont="1" applyBorder="1"/>
    <xf numFmtId="0" fontId="24" fillId="0" borderId="18" xfId="0" applyFont="1" applyBorder="1"/>
    <xf numFmtId="0" fontId="31" fillId="0" borderId="16" xfId="0" applyFont="1" applyBorder="1" applyAlignme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24" fillId="0" borderId="0" xfId="0" applyFont="1"/>
    <xf numFmtId="0" fontId="34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24" fillId="0" borderId="16" xfId="0" quotePrefix="1" applyNumberFormat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7" fontId="24" fillId="0" borderId="16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4" fontId="24" fillId="0" borderId="16" xfId="0" applyNumberFormat="1" applyFont="1" applyBorder="1"/>
    <xf numFmtId="4" fontId="24" fillId="0" borderId="18" xfId="0" applyNumberFormat="1" applyFont="1" applyBorder="1"/>
    <xf numFmtId="14" fontId="24" fillId="0" borderId="18" xfId="0" applyNumberFormat="1" applyFont="1" applyBorder="1" applyAlignment="1">
      <alignment horizont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7" fillId="0" borderId="16" xfId="0" applyNumberFormat="1" applyFont="1" applyBorder="1" applyAlignment="1"/>
    <xf numFmtId="4" fontId="36" fillId="0" borderId="16" xfId="0" applyNumberFormat="1" applyFont="1" applyBorder="1"/>
    <xf numFmtId="0" fontId="24" fillId="0" borderId="16" xfId="0" applyFont="1" applyBorder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9" fillId="0" borderId="0" xfId="0" applyFont="1" applyAlignment="1"/>
    <xf numFmtId="0" fontId="29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22" xfId="0" applyFont="1" applyFill="1" applyBorder="1" applyAlignment="1">
      <alignment horizontal="left"/>
    </xf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9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29" fillId="0" borderId="16" xfId="0" applyFont="1" applyBorder="1" applyAlignment="1"/>
    <xf numFmtId="4" fontId="30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39" fillId="0" borderId="0" xfId="45" applyFont="1" applyFill="1" applyAlignment="1">
      <alignment horizontal="center" vertical="center"/>
    </xf>
    <xf numFmtId="17" fontId="40" fillId="0" borderId="0" xfId="45" applyNumberFormat="1" applyFont="1" applyFill="1" applyAlignment="1">
      <alignment horizontal="center"/>
    </xf>
    <xf numFmtId="0" fontId="39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895350</xdr:colOff>
      <xdr:row>106</xdr:row>
      <xdr:rowOff>161925</xdr:rowOff>
    </xdr:from>
    <xdr:to>
      <xdr:col>3</xdr:col>
      <xdr:colOff>171450</xdr:colOff>
      <xdr:row>113</xdr:row>
      <xdr:rowOff>118375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1259800"/>
          <a:ext cx="1752600" cy="1289950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600074</xdr:colOff>
      <xdr:row>106</xdr:row>
      <xdr:rowOff>142874</xdr:rowOff>
    </xdr:from>
    <xdr:to>
      <xdr:col>8</xdr:col>
      <xdr:colOff>977871</xdr:colOff>
      <xdr:row>114</xdr:row>
      <xdr:rowOff>133349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4" y="21240749"/>
          <a:ext cx="1673197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906375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200027</xdr:colOff>
      <xdr:row>0</xdr:row>
      <xdr:rowOff>121329</xdr:rowOff>
    </xdr:from>
    <xdr:to>
      <xdr:col>1</xdr:col>
      <xdr:colOff>4331</xdr:colOff>
      <xdr:row>4</xdr:row>
      <xdr:rowOff>38101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7" y="121329"/>
          <a:ext cx="537729" cy="6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114300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495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28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29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30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1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2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3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4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35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132</xdr:row>
      <xdr:rowOff>180975</xdr:rowOff>
    </xdr:to>
    <xdr:sp macro="" textlink="" fLocksText="0">
      <xdr:nvSpPr>
        <xdr:cNvPr id="36" name="Text Box 9"/>
        <xdr:cNvSpPr txBox="1">
          <a:spLocks noChangeArrowheads="1"/>
        </xdr:cNvSpPr>
      </xdr:nvSpPr>
      <xdr:spPr bwMode="auto">
        <a:xfrm>
          <a:off x="1295400" y="246411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7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132</xdr:row>
      <xdr:rowOff>0</xdr:rowOff>
    </xdr:from>
    <xdr:to>
      <xdr:col>2</xdr:col>
      <xdr:colOff>0</xdr:colOff>
      <xdr:row>135</xdr:row>
      <xdr:rowOff>180975</xdr:rowOff>
    </xdr:to>
    <xdr:sp macro="" textlink="" fLocksText="0">
      <xdr:nvSpPr>
        <xdr:cNvPr id="38" name="Text Box 9"/>
        <xdr:cNvSpPr txBox="1">
          <a:spLocks noChangeArrowheads="1"/>
        </xdr:cNvSpPr>
      </xdr:nvSpPr>
      <xdr:spPr bwMode="auto">
        <a:xfrm>
          <a:off x="1295400" y="254031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39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40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41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42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43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44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45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46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47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133</xdr:row>
      <xdr:rowOff>180975</xdr:rowOff>
    </xdr:to>
    <xdr:sp macro="" textlink="" fLocksText="0">
      <xdr:nvSpPr>
        <xdr:cNvPr id="48" name="Text Box 9"/>
        <xdr:cNvSpPr txBox="1">
          <a:spLocks noChangeArrowheads="1"/>
        </xdr:cNvSpPr>
      </xdr:nvSpPr>
      <xdr:spPr bwMode="auto">
        <a:xfrm>
          <a:off x="1295400" y="2483167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49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136</xdr:row>
      <xdr:rowOff>180975</xdr:rowOff>
    </xdr:to>
    <xdr:sp macro="" textlink="" fLocksText="0">
      <xdr:nvSpPr>
        <xdr:cNvPr id="50" name="Text Box 9"/>
        <xdr:cNvSpPr txBox="1">
          <a:spLocks noChangeArrowheads="1"/>
        </xdr:cNvSpPr>
      </xdr:nvSpPr>
      <xdr:spPr bwMode="auto">
        <a:xfrm>
          <a:off x="1295400" y="255936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67" workbookViewId="0">
      <selection activeCell="M82" sqref="M82"/>
    </sheetView>
  </sheetViews>
  <sheetFormatPr defaultRowHeight="15" x14ac:dyDescent="0.25"/>
  <cols>
    <col min="1" max="2" width="13.7109375" style="26" customWidth="1"/>
    <col min="3" max="3" width="9.7109375" style="26" customWidth="1"/>
    <col min="4" max="4" width="11.7109375" style="26" customWidth="1"/>
    <col min="5" max="8" width="9.7109375" style="26" customWidth="1"/>
    <col min="9" max="10" width="15.7109375" style="26" customWidth="1"/>
    <col min="11" max="16384" width="9.140625" style="26"/>
  </cols>
  <sheetData>
    <row r="1" spans="1:10" ht="15.75" x14ac:dyDescent="0.25">
      <c r="A1" s="102" t="s">
        <v>159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5">
      <c r="A2" s="103" t="s">
        <v>160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5">
      <c r="A3" s="103" t="s">
        <v>161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x14ac:dyDescent="0.25">
      <c r="A4" s="103" t="s">
        <v>162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x14ac:dyDescent="0.25">
      <c r="A5" s="104" t="s">
        <v>163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5">
      <c r="A7" s="96" t="s">
        <v>164</v>
      </c>
      <c r="B7" s="97"/>
      <c r="C7" s="97"/>
      <c r="D7" s="97"/>
      <c r="E7" s="97"/>
      <c r="F7" s="97"/>
      <c r="G7" s="97"/>
      <c r="H7" s="97"/>
      <c r="I7" s="97"/>
      <c r="J7" s="97"/>
    </row>
    <row r="8" spans="1:10" x14ac:dyDescent="0.25">
      <c r="A8" s="96" t="s">
        <v>165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98" t="s">
        <v>166</v>
      </c>
      <c r="B10" s="99"/>
      <c r="C10" s="99"/>
      <c r="D10" s="99"/>
      <c r="E10" s="99"/>
      <c r="F10" s="99"/>
      <c r="G10" s="99"/>
      <c r="H10" s="99"/>
      <c r="I10" s="99"/>
      <c r="J10" s="100"/>
    </row>
    <row r="11" spans="1:10" x14ac:dyDescent="0.25">
      <c r="A11" s="101" t="s">
        <v>167</v>
      </c>
      <c r="B11" s="99"/>
      <c r="C11" s="99"/>
      <c r="D11" s="99"/>
      <c r="E11" s="99"/>
      <c r="F11" s="99"/>
      <c r="G11" s="99"/>
      <c r="H11" s="99"/>
      <c r="I11" s="99"/>
      <c r="J11" s="100"/>
    </row>
    <row r="12" spans="1:10" x14ac:dyDescent="0.25">
      <c r="A12" s="101" t="s">
        <v>168</v>
      </c>
      <c r="B12" s="99"/>
      <c r="C12" s="99"/>
      <c r="D12" s="99"/>
      <c r="E12" s="99"/>
      <c r="F12" s="99"/>
      <c r="G12" s="99"/>
      <c r="H12" s="99"/>
      <c r="I12" s="99"/>
      <c r="J12" s="100"/>
    </row>
    <row r="13" spans="1:10" x14ac:dyDescent="0.25">
      <c r="A13" s="101" t="s">
        <v>169</v>
      </c>
      <c r="B13" s="99"/>
      <c r="C13" s="99"/>
      <c r="D13" s="99"/>
      <c r="E13" s="99"/>
      <c r="F13" s="99"/>
      <c r="G13" s="99"/>
      <c r="H13" s="99"/>
      <c r="I13" s="99"/>
      <c r="J13" s="100"/>
    </row>
    <row r="14" spans="1:10" x14ac:dyDescent="0.25">
      <c r="A14" s="98" t="s">
        <v>170</v>
      </c>
      <c r="B14" s="99"/>
      <c r="C14" s="99"/>
      <c r="D14" s="99"/>
      <c r="E14" s="99"/>
      <c r="F14" s="99"/>
      <c r="G14" s="99"/>
      <c r="H14" s="99"/>
      <c r="I14" s="99"/>
      <c r="J14" s="100"/>
    </row>
    <row r="15" spans="1:10" x14ac:dyDescent="0.25">
      <c r="A15" s="101" t="s">
        <v>171</v>
      </c>
      <c r="B15" s="99"/>
      <c r="C15" s="99"/>
      <c r="D15" s="99"/>
      <c r="E15" s="99"/>
      <c r="F15" s="99"/>
      <c r="G15" s="99"/>
      <c r="H15" s="99"/>
      <c r="I15" s="99"/>
      <c r="J15" s="100"/>
    </row>
    <row r="16" spans="1:10" x14ac:dyDescent="0.25">
      <c r="A16" s="105" t="s">
        <v>229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x14ac:dyDescent="0.25">
      <c r="A17" s="107" t="s">
        <v>172</v>
      </c>
      <c r="B17" s="99"/>
      <c r="C17" s="99"/>
      <c r="D17" s="99"/>
      <c r="E17" s="99"/>
      <c r="F17" s="99"/>
      <c r="G17" s="99"/>
      <c r="H17" s="99"/>
      <c r="I17" s="99"/>
      <c r="J17" s="100"/>
    </row>
    <row r="18" spans="1:10" x14ac:dyDescent="0.25">
      <c r="A18" s="108"/>
      <c r="B18" s="97"/>
      <c r="C18" s="97"/>
      <c r="D18" s="97"/>
      <c r="E18" s="97"/>
      <c r="F18" s="97"/>
      <c r="G18" s="97"/>
      <c r="H18" s="97"/>
      <c r="I18" s="97"/>
      <c r="J18" s="97"/>
    </row>
    <row r="19" spans="1:10" x14ac:dyDescent="0.25">
      <c r="A19" s="109" t="s">
        <v>312</v>
      </c>
      <c r="B19" s="99"/>
      <c r="C19" s="99"/>
      <c r="D19" s="99"/>
      <c r="E19" s="99"/>
      <c r="F19" s="99"/>
      <c r="G19" s="99"/>
      <c r="H19" s="99"/>
      <c r="I19" s="99"/>
      <c r="J19" s="100"/>
    </row>
    <row r="20" spans="1:1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25">
      <c r="A21" s="110" t="s">
        <v>173</v>
      </c>
      <c r="B21" s="99"/>
      <c r="C21" s="99"/>
      <c r="D21" s="100"/>
      <c r="E21" s="110" t="s">
        <v>174</v>
      </c>
      <c r="F21" s="100"/>
      <c r="G21" s="110" t="s">
        <v>175</v>
      </c>
      <c r="H21" s="100"/>
      <c r="I21" s="110" t="s">
        <v>176</v>
      </c>
      <c r="J21" s="100"/>
    </row>
    <row r="22" spans="1:10" x14ac:dyDescent="0.25">
      <c r="A22" s="111" t="s">
        <v>177</v>
      </c>
      <c r="B22" s="112"/>
      <c r="C22" s="112"/>
      <c r="D22" s="113"/>
      <c r="E22" s="114">
        <v>43131</v>
      </c>
      <c r="F22" s="115"/>
      <c r="G22" s="116" t="s">
        <v>178</v>
      </c>
      <c r="H22" s="115"/>
      <c r="I22" s="117">
        <v>1543440</v>
      </c>
      <c r="J22" s="115"/>
    </row>
    <row r="23" spans="1:10" x14ac:dyDescent="0.25">
      <c r="A23" s="111" t="s">
        <v>179</v>
      </c>
      <c r="B23" s="112"/>
      <c r="C23" s="112"/>
      <c r="D23" s="113"/>
      <c r="E23" s="114">
        <v>43272</v>
      </c>
      <c r="F23" s="118"/>
      <c r="G23" s="116" t="s">
        <v>180</v>
      </c>
      <c r="H23" s="115"/>
      <c r="I23" s="117">
        <v>46306.06</v>
      </c>
      <c r="J23" s="119"/>
    </row>
    <row r="24" spans="1:10" x14ac:dyDescent="0.25">
      <c r="A24" s="111" t="s">
        <v>181</v>
      </c>
      <c r="B24" s="112"/>
      <c r="C24" s="112"/>
      <c r="D24" s="113"/>
      <c r="E24" s="114">
        <v>43462</v>
      </c>
      <c r="F24" s="115"/>
      <c r="G24" s="116" t="s">
        <v>182</v>
      </c>
      <c r="H24" s="115"/>
      <c r="I24" s="117">
        <v>1662821.82</v>
      </c>
      <c r="J24" s="115"/>
    </row>
    <row r="25" spans="1:10" x14ac:dyDescent="0.25">
      <c r="A25" s="111" t="s">
        <v>183</v>
      </c>
      <c r="B25" s="112"/>
      <c r="C25" s="112"/>
      <c r="D25" s="113"/>
      <c r="E25" s="114">
        <v>43588</v>
      </c>
      <c r="F25" s="115"/>
      <c r="G25" s="116" t="s">
        <v>182</v>
      </c>
      <c r="H25" s="115"/>
      <c r="I25" s="117">
        <v>1781796.38</v>
      </c>
      <c r="J25" s="115"/>
    </row>
    <row r="26" spans="1:10" x14ac:dyDescent="0.25">
      <c r="A26" s="111" t="s">
        <v>184</v>
      </c>
      <c r="B26" s="112"/>
      <c r="C26" s="112"/>
      <c r="D26" s="113"/>
      <c r="E26" s="114">
        <v>43825</v>
      </c>
      <c r="F26" s="115"/>
      <c r="G26" s="116" t="s">
        <v>185</v>
      </c>
      <c r="H26" s="115"/>
      <c r="I26" s="117">
        <v>3444361.84</v>
      </c>
      <c r="J26" s="115"/>
    </row>
    <row r="27" spans="1:10" x14ac:dyDescent="0.25">
      <c r="A27" s="52"/>
      <c r="B27" s="52"/>
      <c r="C27" s="52"/>
      <c r="D27" s="52"/>
      <c r="E27" s="52"/>
      <c r="F27" s="52"/>
      <c r="G27" s="52"/>
      <c r="H27" s="52"/>
      <c r="I27" s="53"/>
      <c r="J27" s="53"/>
    </row>
    <row r="28" spans="1:10" x14ac:dyDescent="0.25">
      <c r="A28" s="120" t="s">
        <v>186</v>
      </c>
      <c r="B28" s="99"/>
      <c r="C28" s="99"/>
      <c r="D28" s="99"/>
      <c r="E28" s="99"/>
      <c r="F28" s="99"/>
      <c r="G28" s="99"/>
      <c r="H28" s="99"/>
      <c r="I28" s="99"/>
      <c r="J28" s="100"/>
    </row>
    <row r="29" spans="1:10" x14ac:dyDescent="0.25">
      <c r="A29" s="121" t="s">
        <v>187</v>
      </c>
      <c r="B29" s="100"/>
      <c r="C29" s="121" t="s">
        <v>188</v>
      </c>
      <c r="D29" s="100"/>
      <c r="E29" s="121" t="s">
        <v>189</v>
      </c>
      <c r="F29" s="100"/>
      <c r="G29" s="121" t="s">
        <v>190</v>
      </c>
      <c r="H29" s="122"/>
      <c r="I29" s="121" t="s">
        <v>191</v>
      </c>
      <c r="J29" s="100"/>
    </row>
    <row r="30" spans="1:10" x14ac:dyDescent="0.25">
      <c r="A30" s="123"/>
      <c r="B30" s="124"/>
      <c r="C30" s="125"/>
      <c r="D30" s="126"/>
      <c r="E30" s="127"/>
      <c r="F30" s="124"/>
      <c r="G30" s="128"/>
      <c r="H30" s="129"/>
      <c r="I30" s="130"/>
      <c r="J30" s="131"/>
    </row>
    <row r="31" spans="1:10" x14ac:dyDescent="0.25">
      <c r="A31" s="127"/>
      <c r="B31" s="132"/>
      <c r="C31" s="125"/>
      <c r="D31" s="126"/>
      <c r="E31" s="127"/>
      <c r="F31" s="132"/>
      <c r="G31" s="128"/>
      <c r="H31" s="129"/>
      <c r="I31" s="130"/>
      <c r="J31" s="131"/>
    </row>
    <row r="32" spans="1:10" x14ac:dyDescent="0.25">
      <c r="A32" s="137"/>
      <c r="B32" s="100"/>
      <c r="C32" s="137"/>
      <c r="D32" s="100"/>
      <c r="E32" s="137"/>
      <c r="F32" s="100"/>
      <c r="G32" s="137"/>
      <c r="H32" s="100"/>
      <c r="I32" s="130"/>
      <c r="J32" s="131"/>
    </row>
    <row r="33" spans="1:10" x14ac:dyDescent="0.25">
      <c r="A33" s="133" t="s">
        <v>192</v>
      </c>
      <c r="B33" s="99"/>
      <c r="C33" s="99"/>
      <c r="D33" s="99"/>
      <c r="E33" s="99"/>
      <c r="F33" s="100"/>
      <c r="G33" s="134"/>
      <c r="H33" s="100"/>
      <c r="I33" s="136">
        <v>4731.9399999999996</v>
      </c>
      <c r="J33" s="131"/>
    </row>
    <row r="34" spans="1:10" x14ac:dyDescent="0.25">
      <c r="A34" s="133" t="s">
        <v>193</v>
      </c>
      <c r="B34" s="99"/>
      <c r="C34" s="99"/>
      <c r="D34" s="99"/>
      <c r="E34" s="99"/>
      <c r="F34" s="100"/>
      <c r="G34" s="134"/>
      <c r="H34" s="100"/>
      <c r="I34" s="135">
        <f>SUM(I30:J32)</f>
        <v>0</v>
      </c>
      <c r="J34" s="131"/>
    </row>
    <row r="35" spans="1:10" x14ac:dyDescent="0.25">
      <c r="A35" s="133" t="s">
        <v>194</v>
      </c>
      <c r="B35" s="99"/>
      <c r="C35" s="99"/>
      <c r="D35" s="99"/>
      <c r="E35" s="99"/>
      <c r="F35" s="100"/>
      <c r="G35" s="134"/>
      <c r="H35" s="100"/>
      <c r="I35" s="136">
        <v>0</v>
      </c>
      <c r="J35" s="131"/>
    </row>
    <row r="36" spans="1:10" x14ac:dyDescent="0.25">
      <c r="A36" s="133" t="s">
        <v>195</v>
      </c>
      <c r="B36" s="138"/>
      <c r="C36" s="138"/>
      <c r="D36" s="138"/>
      <c r="E36" s="138"/>
      <c r="F36" s="139"/>
      <c r="G36" s="134"/>
      <c r="H36" s="100"/>
      <c r="I36" s="135">
        <v>0</v>
      </c>
      <c r="J36" s="131"/>
    </row>
    <row r="37" spans="1:10" x14ac:dyDescent="0.25">
      <c r="A37" s="133" t="s">
        <v>196</v>
      </c>
      <c r="B37" s="99"/>
      <c r="C37" s="99"/>
      <c r="D37" s="99"/>
      <c r="E37" s="99"/>
      <c r="F37" s="100"/>
      <c r="G37" s="134"/>
      <c r="H37" s="100"/>
      <c r="I37" s="136">
        <f>SUM(I33:J36)</f>
        <v>4731.9399999999996</v>
      </c>
      <c r="J37" s="131"/>
    </row>
    <row r="38" spans="1:10" x14ac:dyDescent="0.25">
      <c r="A38" s="133" t="s">
        <v>197</v>
      </c>
      <c r="B38" s="99"/>
      <c r="C38" s="99"/>
      <c r="D38" s="99"/>
      <c r="E38" s="99"/>
      <c r="F38" s="100"/>
      <c r="G38" s="134"/>
      <c r="H38" s="100"/>
      <c r="I38" s="136">
        <v>0</v>
      </c>
      <c r="J38" s="131"/>
    </row>
    <row r="39" spans="1:10" x14ac:dyDescent="0.25">
      <c r="A39" s="133" t="s">
        <v>198</v>
      </c>
      <c r="B39" s="99"/>
      <c r="C39" s="99"/>
      <c r="D39" s="99"/>
      <c r="E39" s="99"/>
      <c r="F39" s="100"/>
      <c r="G39" s="134"/>
      <c r="H39" s="100"/>
      <c r="I39" s="135">
        <f>I37+I38</f>
        <v>4731.9399999999996</v>
      </c>
      <c r="J39" s="131"/>
    </row>
    <row r="40" spans="1:10" x14ac:dyDescent="0.25">
      <c r="A40" s="140" t="s">
        <v>199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25">
      <c r="A41" s="140" t="s">
        <v>200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x14ac:dyDescent="0.25">
      <c r="A42" s="140" t="s">
        <v>201</v>
      </c>
      <c r="B42" s="97"/>
      <c r="C42" s="97"/>
      <c r="D42" s="97"/>
      <c r="E42" s="97"/>
      <c r="F42" s="97"/>
      <c r="G42" s="97"/>
      <c r="H42" s="97"/>
      <c r="I42" s="97"/>
      <c r="J42" s="97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21.75" customHeight="1" x14ac:dyDescent="0.25">
      <c r="A44" s="141" t="s">
        <v>202</v>
      </c>
      <c r="B44" s="142"/>
      <c r="C44" s="142"/>
      <c r="D44" s="142"/>
      <c r="E44" s="142"/>
      <c r="F44" s="142"/>
      <c r="G44" s="142"/>
      <c r="H44" s="142"/>
      <c r="I44" s="142"/>
      <c r="J44" s="143"/>
    </row>
    <row r="45" spans="1:10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54"/>
      <c r="B46" s="55"/>
      <c r="C46" s="55"/>
      <c r="D46" s="55"/>
      <c r="E46" s="55"/>
      <c r="F46" s="55"/>
      <c r="G46" s="55"/>
      <c r="H46" s="55"/>
      <c r="I46" s="55"/>
      <c r="J46" s="55"/>
    </row>
    <row r="47" spans="1:10" x14ac:dyDescent="0.25">
      <c r="A47" s="54"/>
      <c r="B47" s="55"/>
      <c r="C47" s="55"/>
      <c r="D47" s="55"/>
      <c r="E47" s="55"/>
      <c r="F47" s="55"/>
      <c r="G47" s="55"/>
      <c r="H47" s="55"/>
      <c r="I47" s="55"/>
      <c r="J47" s="55"/>
    </row>
    <row r="48" spans="1:10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</row>
    <row r="50" spans="1:10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</row>
    <row r="51" spans="1:10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</row>
    <row r="52" spans="1:10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</row>
    <row r="53" spans="1:10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</row>
    <row r="54" spans="1:10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75" x14ac:dyDescent="0.25">
      <c r="A68" s="102" t="s">
        <v>159</v>
      </c>
      <c r="B68" s="102"/>
      <c r="C68" s="102"/>
      <c r="D68" s="102"/>
      <c r="E68" s="102"/>
      <c r="F68" s="102"/>
      <c r="G68" s="102"/>
      <c r="H68" s="102"/>
      <c r="I68" s="102"/>
      <c r="J68" s="102"/>
    </row>
    <row r="69" spans="1:10" x14ac:dyDescent="0.25">
      <c r="A69" s="103" t="s">
        <v>160</v>
      </c>
      <c r="B69" s="103"/>
      <c r="C69" s="103"/>
      <c r="D69" s="103"/>
      <c r="E69" s="103"/>
      <c r="F69" s="103"/>
      <c r="G69" s="103"/>
      <c r="H69" s="103"/>
      <c r="I69" s="103"/>
      <c r="J69" s="103"/>
    </row>
    <row r="70" spans="1:10" x14ac:dyDescent="0.25">
      <c r="A70" s="103" t="s">
        <v>161</v>
      </c>
      <c r="B70" s="103"/>
      <c r="C70" s="103"/>
      <c r="D70" s="103"/>
      <c r="E70" s="103"/>
      <c r="F70" s="103"/>
      <c r="G70" s="103"/>
      <c r="H70" s="103"/>
      <c r="I70" s="103"/>
      <c r="J70" s="103"/>
    </row>
    <row r="71" spans="1:10" x14ac:dyDescent="0.25">
      <c r="A71" s="103" t="s">
        <v>162</v>
      </c>
      <c r="B71" s="103"/>
      <c r="C71" s="103"/>
      <c r="D71" s="103"/>
      <c r="E71" s="103"/>
      <c r="F71" s="103"/>
      <c r="G71" s="103"/>
      <c r="H71" s="103"/>
      <c r="I71" s="103"/>
      <c r="J71" s="103"/>
    </row>
    <row r="72" spans="1:10" x14ac:dyDescent="0.25">
      <c r="A72" s="104" t="s">
        <v>163</v>
      </c>
      <c r="B72" s="104"/>
      <c r="C72" s="104"/>
      <c r="D72" s="104"/>
      <c r="E72" s="104"/>
      <c r="F72" s="104"/>
      <c r="G72" s="104"/>
      <c r="H72" s="104"/>
      <c r="I72" s="104"/>
      <c r="J72" s="104"/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96" t="s">
        <v>164</v>
      </c>
      <c r="B74" s="97"/>
      <c r="C74" s="97"/>
      <c r="D74" s="97"/>
      <c r="E74" s="97"/>
      <c r="F74" s="97"/>
      <c r="G74" s="97"/>
      <c r="H74" s="97"/>
      <c r="I74" s="97"/>
      <c r="J74" s="97"/>
    </row>
    <row r="75" spans="1:10" x14ac:dyDescent="0.25">
      <c r="A75" s="96" t="s">
        <v>165</v>
      </c>
      <c r="B75" s="97"/>
      <c r="C75" s="97"/>
      <c r="D75" s="97"/>
      <c r="E75" s="97"/>
      <c r="F75" s="97"/>
      <c r="G75" s="97"/>
      <c r="H75" s="97"/>
      <c r="I75" s="97"/>
      <c r="J75" s="97"/>
    </row>
    <row r="76" spans="1:10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25">
      <c r="A77" s="120" t="s">
        <v>203</v>
      </c>
      <c r="B77" s="99"/>
      <c r="C77" s="99"/>
      <c r="D77" s="99"/>
      <c r="E77" s="99"/>
      <c r="F77" s="99"/>
      <c r="G77" s="99"/>
      <c r="H77" s="99"/>
      <c r="I77" s="99"/>
      <c r="J77" s="100"/>
    </row>
    <row r="78" spans="1:10" x14ac:dyDescent="0.25">
      <c r="A78" s="144" t="str">
        <f>A19</f>
        <v>ORIGEM DOS RECURSOS (1): Municipal</v>
      </c>
      <c r="B78" s="99"/>
      <c r="C78" s="99"/>
      <c r="D78" s="99"/>
      <c r="E78" s="99"/>
      <c r="F78" s="99"/>
      <c r="G78" s="99"/>
      <c r="H78" s="99"/>
      <c r="I78" s="99"/>
      <c r="J78" s="100"/>
    </row>
    <row r="79" spans="1:10" ht="72.75" x14ac:dyDescent="0.25">
      <c r="A79" s="110" t="s">
        <v>204</v>
      </c>
      <c r="B79" s="100"/>
      <c r="C79" s="145" t="s">
        <v>205</v>
      </c>
      <c r="D79" s="143"/>
      <c r="E79" s="110" t="s">
        <v>206</v>
      </c>
      <c r="F79" s="100"/>
      <c r="G79" s="110" t="s">
        <v>207</v>
      </c>
      <c r="H79" s="100"/>
      <c r="I79" s="56" t="s">
        <v>208</v>
      </c>
      <c r="J79" s="56" t="s">
        <v>209</v>
      </c>
    </row>
    <row r="80" spans="1:10" x14ac:dyDescent="0.25">
      <c r="A80" s="146" t="s">
        <v>210</v>
      </c>
      <c r="B80" s="146"/>
      <c r="C80" s="147">
        <v>0</v>
      </c>
      <c r="D80" s="126"/>
      <c r="E80" s="125">
        <v>0</v>
      </c>
      <c r="F80" s="126"/>
      <c r="G80" s="125">
        <f t="shared" ref="G80:G85" si="0">C80-J80</f>
        <v>0</v>
      </c>
      <c r="H80" s="126"/>
      <c r="I80" s="57">
        <f t="shared" ref="I80:I85" si="1">+E80+G80</f>
        <v>0</v>
      </c>
      <c r="J80" s="57">
        <v>0</v>
      </c>
    </row>
    <row r="81" spans="1:10" x14ac:dyDescent="0.25">
      <c r="A81" s="148" t="s">
        <v>211</v>
      </c>
      <c r="B81" s="148"/>
      <c r="C81" s="147">
        <v>0</v>
      </c>
      <c r="D81" s="126"/>
      <c r="E81" s="125">
        <v>0</v>
      </c>
      <c r="F81" s="126"/>
      <c r="G81" s="125">
        <f t="shared" si="0"/>
        <v>0</v>
      </c>
      <c r="H81" s="126"/>
      <c r="I81" s="57">
        <f t="shared" si="1"/>
        <v>0</v>
      </c>
      <c r="J81" s="57">
        <v>0</v>
      </c>
    </row>
    <row r="82" spans="1:10" x14ac:dyDescent="0.25">
      <c r="A82" s="149" t="s">
        <v>212</v>
      </c>
      <c r="B82" s="150"/>
      <c r="C82" s="147">
        <v>0</v>
      </c>
      <c r="D82" s="126"/>
      <c r="E82" s="125">
        <v>4731.9399999999996</v>
      </c>
      <c r="F82" s="126"/>
      <c r="G82" s="125">
        <f t="shared" si="0"/>
        <v>0</v>
      </c>
      <c r="H82" s="126"/>
      <c r="I82" s="57">
        <f t="shared" si="1"/>
        <v>4731.9399999999996</v>
      </c>
      <c r="J82" s="57">
        <v>0</v>
      </c>
    </row>
    <row r="83" spans="1:10" x14ac:dyDescent="0.25">
      <c r="A83" s="146" t="s">
        <v>213</v>
      </c>
      <c r="B83" s="146"/>
      <c r="C83" s="147">
        <v>0</v>
      </c>
      <c r="D83" s="126"/>
      <c r="E83" s="125">
        <v>0</v>
      </c>
      <c r="F83" s="126"/>
      <c r="G83" s="125">
        <f t="shared" si="0"/>
        <v>0</v>
      </c>
      <c r="H83" s="126"/>
      <c r="I83" s="57">
        <f t="shared" si="1"/>
        <v>0</v>
      </c>
      <c r="J83" s="57">
        <v>0</v>
      </c>
    </row>
    <row r="84" spans="1:10" x14ac:dyDescent="0.25">
      <c r="A84" s="146" t="s">
        <v>214</v>
      </c>
      <c r="B84" s="146"/>
      <c r="C84" s="147">
        <v>0</v>
      </c>
      <c r="D84" s="126"/>
      <c r="E84" s="125">
        <v>0</v>
      </c>
      <c r="F84" s="126"/>
      <c r="G84" s="125">
        <f t="shared" si="0"/>
        <v>0</v>
      </c>
      <c r="H84" s="126"/>
      <c r="I84" s="57">
        <f t="shared" si="1"/>
        <v>0</v>
      </c>
      <c r="J84" s="57">
        <v>0</v>
      </c>
    </row>
    <row r="85" spans="1:10" x14ac:dyDescent="0.25">
      <c r="A85" s="146" t="s">
        <v>215</v>
      </c>
      <c r="B85" s="146"/>
      <c r="C85" s="147">
        <v>0</v>
      </c>
      <c r="D85" s="126"/>
      <c r="E85" s="125">
        <v>0</v>
      </c>
      <c r="F85" s="126"/>
      <c r="G85" s="125">
        <f t="shared" si="0"/>
        <v>0</v>
      </c>
      <c r="H85" s="126"/>
      <c r="I85" s="57">
        <f t="shared" si="1"/>
        <v>0</v>
      </c>
      <c r="J85" s="57">
        <v>0</v>
      </c>
    </row>
    <row r="86" spans="1:10" x14ac:dyDescent="0.25">
      <c r="A86" s="153" t="s">
        <v>150</v>
      </c>
      <c r="B86" s="154"/>
      <c r="C86" s="147">
        <f>SUM(C80:D85)</f>
        <v>0</v>
      </c>
      <c r="D86" s="126"/>
      <c r="E86" s="125">
        <f>SUM(E80:F85)</f>
        <v>4731.9399999999996</v>
      </c>
      <c r="F86" s="126"/>
      <c r="G86" s="125">
        <f>SUM(G80:H85)</f>
        <v>0</v>
      </c>
      <c r="H86" s="126"/>
      <c r="I86" s="57">
        <f>SUM(I80:I85)</f>
        <v>4731.9399999999996</v>
      </c>
      <c r="J86" s="57">
        <f>SUM(J80:J85)</f>
        <v>0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140" t="s">
        <v>216</v>
      </c>
      <c r="B88" s="97"/>
      <c r="C88" s="97"/>
      <c r="D88" s="97"/>
      <c r="E88" s="97"/>
      <c r="F88" s="97"/>
      <c r="G88" s="97"/>
      <c r="H88" s="97"/>
      <c r="I88" s="97"/>
      <c r="J88" s="97"/>
    </row>
    <row r="89" spans="1:10" x14ac:dyDescent="0.25">
      <c r="A89" s="140" t="s">
        <v>217</v>
      </c>
      <c r="B89" s="97"/>
      <c r="C89" s="97"/>
      <c r="D89" s="97"/>
      <c r="E89" s="97"/>
      <c r="F89" s="97"/>
      <c r="G89" s="97"/>
      <c r="H89" s="97"/>
      <c r="I89" s="97"/>
      <c r="J89" s="97"/>
    </row>
    <row r="90" spans="1:10" x14ac:dyDescent="0.25">
      <c r="A90" s="140" t="s">
        <v>218</v>
      </c>
      <c r="B90" s="97"/>
      <c r="C90" s="97"/>
      <c r="D90" s="97"/>
      <c r="E90" s="97"/>
      <c r="F90" s="97"/>
      <c r="G90" s="97"/>
      <c r="H90" s="97"/>
      <c r="I90" s="97"/>
      <c r="J90" s="97"/>
    </row>
    <row r="91" spans="1:10" x14ac:dyDescent="0.25">
      <c r="A91" s="140" t="s">
        <v>219</v>
      </c>
      <c r="B91" s="97"/>
      <c r="C91" s="97"/>
      <c r="D91" s="97"/>
      <c r="E91" s="97"/>
      <c r="F91" s="97"/>
      <c r="G91" s="97"/>
      <c r="H91" s="97"/>
      <c r="I91" s="97"/>
      <c r="J91" s="97"/>
    </row>
    <row r="92" spans="1:10" ht="23.25" customHeight="1" x14ac:dyDescent="0.25">
      <c r="A92" s="151" t="s">
        <v>220</v>
      </c>
      <c r="B92" s="152"/>
      <c r="C92" s="152"/>
      <c r="D92" s="152"/>
      <c r="E92" s="152"/>
      <c r="F92" s="152"/>
      <c r="G92" s="152"/>
      <c r="H92" s="152"/>
      <c r="I92" s="152"/>
      <c r="J92" s="152"/>
    </row>
    <row r="93" spans="1:10" x14ac:dyDescent="0.25">
      <c r="A93" s="140" t="s">
        <v>221</v>
      </c>
      <c r="B93" s="97"/>
      <c r="C93" s="97"/>
      <c r="D93" s="97"/>
      <c r="E93" s="97"/>
      <c r="F93" s="97"/>
      <c r="G93" s="97"/>
      <c r="H93" s="97"/>
      <c r="I93" s="97"/>
      <c r="J93" s="97"/>
    </row>
    <row r="94" spans="1:10" x14ac:dyDescent="0.25">
      <c r="A94" s="97"/>
      <c r="B94" s="97"/>
      <c r="C94" s="97"/>
      <c r="D94" s="97"/>
      <c r="E94" s="97"/>
      <c r="F94" s="97"/>
      <c r="G94" s="97"/>
      <c r="H94" s="97"/>
      <c r="I94" s="97"/>
      <c r="J94" s="97"/>
    </row>
    <row r="95" spans="1:10" x14ac:dyDescent="0.25">
      <c r="A95" s="120" t="s">
        <v>222</v>
      </c>
      <c r="B95" s="99"/>
      <c r="C95" s="99"/>
      <c r="D95" s="99"/>
      <c r="E95" s="99"/>
      <c r="F95" s="99"/>
      <c r="G95" s="99"/>
      <c r="H95" s="99"/>
      <c r="I95" s="99"/>
      <c r="J95" s="100"/>
    </row>
    <row r="96" spans="1:10" x14ac:dyDescent="0.25">
      <c r="A96" s="161" t="s">
        <v>223</v>
      </c>
      <c r="B96" s="99"/>
      <c r="C96" s="99"/>
      <c r="D96" s="99"/>
      <c r="E96" s="99"/>
      <c r="F96" s="99"/>
      <c r="G96" s="100"/>
      <c r="H96" s="162">
        <f>I39</f>
        <v>4731.9399999999996</v>
      </c>
      <c r="I96" s="163"/>
      <c r="J96" s="124"/>
    </row>
    <row r="97" spans="1:10" x14ac:dyDescent="0.25">
      <c r="A97" s="161" t="s">
        <v>224</v>
      </c>
      <c r="B97" s="99"/>
      <c r="C97" s="99"/>
      <c r="D97" s="99"/>
      <c r="E97" s="99"/>
      <c r="F97" s="99"/>
      <c r="G97" s="100"/>
      <c r="H97" s="165">
        <f>I86</f>
        <v>4731.9399999999996</v>
      </c>
      <c r="I97" s="163"/>
      <c r="J97" s="124"/>
    </row>
    <row r="98" spans="1:10" x14ac:dyDescent="0.25">
      <c r="A98" s="161" t="s">
        <v>225</v>
      </c>
      <c r="B98" s="99"/>
      <c r="C98" s="99"/>
      <c r="D98" s="99"/>
      <c r="E98" s="99"/>
      <c r="F98" s="99"/>
      <c r="G98" s="100"/>
      <c r="H98" s="162">
        <f>I37-H97-I38</f>
        <v>0</v>
      </c>
      <c r="I98" s="163"/>
      <c r="J98" s="124"/>
    </row>
    <row r="99" spans="1:10" x14ac:dyDescent="0.25">
      <c r="A99" s="161" t="s">
        <v>226</v>
      </c>
      <c r="B99" s="99"/>
      <c r="C99" s="99"/>
      <c r="D99" s="99"/>
      <c r="E99" s="99"/>
      <c r="F99" s="99"/>
      <c r="G99" s="100"/>
      <c r="H99" s="125">
        <v>0</v>
      </c>
      <c r="I99" s="164"/>
      <c r="J99" s="126"/>
    </row>
    <row r="100" spans="1:10" x14ac:dyDescent="0.25">
      <c r="A100" s="161" t="s">
        <v>227</v>
      </c>
      <c r="B100" s="99"/>
      <c r="C100" s="99"/>
      <c r="D100" s="99"/>
      <c r="E100" s="99"/>
      <c r="F100" s="99"/>
      <c r="G100" s="100"/>
      <c r="H100" s="162">
        <f>H98-H99</f>
        <v>0</v>
      </c>
      <c r="I100" s="163"/>
      <c r="J100" s="124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155" t="s">
        <v>228</v>
      </c>
      <c r="B102" s="156"/>
      <c r="C102" s="156"/>
      <c r="D102" s="156"/>
      <c r="E102" s="156"/>
      <c r="F102" s="156"/>
      <c r="G102" s="156"/>
      <c r="H102" s="156"/>
      <c r="I102" s="156"/>
      <c r="J102" s="157"/>
    </row>
    <row r="103" spans="1:10" ht="12" customHeight="1" x14ac:dyDescent="0.25">
      <c r="A103" s="158"/>
      <c r="B103" s="159"/>
      <c r="C103" s="159"/>
      <c r="D103" s="159"/>
      <c r="E103" s="159"/>
      <c r="F103" s="159"/>
      <c r="G103" s="159"/>
      <c r="H103" s="159"/>
      <c r="I103" s="159"/>
      <c r="J103" s="160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8"/>
      <c r="B105" s="58" t="s">
        <v>238</v>
      </c>
      <c r="C105" s="58"/>
      <c r="D105" s="58"/>
      <c r="E105" s="58"/>
      <c r="F105" s="58"/>
      <c r="G105" s="58"/>
      <c r="H105" s="58"/>
      <c r="I105" s="58"/>
      <c r="J105" s="52"/>
    </row>
    <row r="106" spans="1:10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2"/>
    </row>
    <row r="107" spans="1:10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2"/>
    </row>
    <row r="108" spans="1:10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2"/>
    </row>
    <row r="109" spans="1:10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2"/>
    </row>
    <row r="110" spans="1:10" x14ac:dyDescent="0.25">
      <c r="A110" s="58"/>
      <c r="B110" s="59" t="s">
        <v>151</v>
      </c>
      <c r="C110" s="58"/>
      <c r="D110" s="58"/>
      <c r="E110" s="58"/>
      <c r="F110" s="58"/>
      <c r="G110" s="58"/>
      <c r="H110" s="59" t="s">
        <v>152</v>
      </c>
      <c r="I110" s="58"/>
      <c r="J110" s="52"/>
    </row>
    <row r="111" spans="1:10" x14ac:dyDescent="0.25">
      <c r="A111" s="58"/>
      <c r="B111" s="58" t="s">
        <v>153</v>
      </c>
      <c r="C111" s="58"/>
      <c r="D111" s="58"/>
      <c r="E111" s="58"/>
      <c r="F111" s="58"/>
      <c r="G111" s="58"/>
      <c r="H111" s="58" t="s">
        <v>154</v>
      </c>
      <c r="I111" s="58"/>
    </row>
    <row r="112" spans="1:10" x14ac:dyDescent="0.25">
      <c r="B112" s="60" t="s">
        <v>155</v>
      </c>
      <c r="H112" s="48" t="s">
        <v>156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97" workbookViewId="0">
      <selection activeCell="E83" sqref="E83:F83"/>
    </sheetView>
  </sheetViews>
  <sheetFormatPr defaultRowHeight="15" x14ac:dyDescent="0.25"/>
  <cols>
    <col min="1" max="2" width="13.7109375" style="26" customWidth="1"/>
    <col min="3" max="3" width="9.7109375" style="26" customWidth="1"/>
    <col min="4" max="4" width="11.7109375" style="26" customWidth="1"/>
    <col min="5" max="8" width="9.7109375" style="26" customWidth="1"/>
    <col min="9" max="10" width="15.7109375" style="26" customWidth="1"/>
    <col min="11" max="16384" width="9.140625" style="26"/>
  </cols>
  <sheetData>
    <row r="1" spans="1:10" ht="15.75" x14ac:dyDescent="0.25">
      <c r="A1" s="102" t="s">
        <v>159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5">
      <c r="A2" s="103" t="s">
        <v>160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5">
      <c r="A3" s="103" t="s">
        <v>161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x14ac:dyDescent="0.25">
      <c r="A4" s="103" t="s">
        <v>162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x14ac:dyDescent="0.25">
      <c r="A5" s="104" t="s">
        <v>163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5">
      <c r="A7" s="96" t="s">
        <v>164</v>
      </c>
      <c r="B7" s="97"/>
      <c r="C7" s="97"/>
      <c r="D7" s="97"/>
      <c r="E7" s="97"/>
      <c r="F7" s="97"/>
      <c r="G7" s="97"/>
      <c r="H7" s="97"/>
      <c r="I7" s="97"/>
      <c r="J7" s="97"/>
    </row>
    <row r="8" spans="1:10" x14ac:dyDescent="0.25">
      <c r="A8" s="96" t="s">
        <v>165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98" t="s">
        <v>166</v>
      </c>
      <c r="B10" s="99"/>
      <c r="C10" s="99"/>
      <c r="D10" s="99"/>
      <c r="E10" s="99"/>
      <c r="F10" s="99"/>
      <c r="G10" s="99"/>
      <c r="H10" s="99"/>
      <c r="I10" s="99"/>
      <c r="J10" s="100"/>
    </row>
    <row r="11" spans="1:10" x14ac:dyDescent="0.25">
      <c r="A11" s="101" t="s">
        <v>167</v>
      </c>
      <c r="B11" s="99"/>
      <c r="C11" s="99"/>
      <c r="D11" s="99"/>
      <c r="E11" s="99"/>
      <c r="F11" s="99"/>
      <c r="G11" s="99"/>
      <c r="H11" s="99"/>
      <c r="I11" s="99"/>
      <c r="J11" s="100"/>
    </row>
    <row r="12" spans="1:10" x14ac:dyDescent="0.25">
      <c r="A12" s="101" t="s">
        <v>168</v>
      </c>
      <c r="B12" s="99"/>
      <c r="C12" s="99"/>
      <c r="D12" s="99"/>
      <c r="E12" s="99"/>
      <c r="F12" s="99"/>
      <c r="G12" s="99"/>
      <c r="H12" s="99"/>
      <c r="I12" s="99"/>
      <c r="J12" s="100"/>
    </row>
    <row r="13" spans="1:10" x14ac:dyDescent="0.25">
      <c r="A13" s="101" t="s">
        <v>169</v>
      </c>
      <c r="B13" s="99"/>
      <c r="C13" s="99"/>
      <c r="D13" s="99"/>
      <c r="E13" s="99"/>
      <c r="F13" s="99"/>
      <c r="G13" s="99"/>
      <c r="H13" s="99"/>
      <c r="I13" s="99"/>
      <c r="J13" s="100"/>
    </row>
    <row r="14" spans="1:10" x14ac:dyDescent="0.25">
      <c r="A14" s="98" t="s">
        <v>170</v>
      </c>
      <c r="B14" s="99"/>
      <c r="C14" s="99"/>
      <c r="D14" s="99"/>
      <c r="E14" s="99"/>
      <c r="F14" s="99"/>
      <c r="G14" s="99"/>
      <c r="H14" s="99"/>
      <c r="I14" s="99"/>
      <c r="J14" s="100"/>
    </row>
    <row r="15" spans="1:10" x14ac:dyDescent="0.25">
      <c r="A15" s="101" t="s">
        <v>171</v>
      </c>
      <c r="B15" s="99"/>
      <c r="C15" s="99"/>
      <c r="D15" s="99"/>
      <c r="E15" s="99"/>
      <c r="F15" s="99"/>
      <c r="G15" s="99"/>
      <c r="H15" s="99"/>
      <c r="I15" s="99"/>
      <c r="J15" s="100"/>
    </row>
    <row r="16" spans="1:10" x14ac:dyDescent="0.25">
      <c r="A16" s="105" t="s">
        <v>229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 x14ac:dyDescent="0.25">
      <c r="A17" s="107" t="s">
        <v>172</v>
      </c>
      <c r="B17" s="99"/>
      <c r="C17" s="99"/>
      <c r="D17" s="99"/>
      <c r="E17" s="99"/>
      <c r="F17" s="99"/>
      <c r="G17" s="99"/>
      <c r="H17" s="99"/>
      <c r="I17" s="99"/>
      <c r="J17" s="100"/>
    </row>
    <row r="18" spans="1:10" x14ac:dyDescent="0.25">
      <c r="A18" s="108"/>
      <c r="B18" s="97"/>
      <c r="C18" s="97"/>
      <c r="D18" s="97"/>
      <c r="E18" s="97"/>
      <c r="F18" s="97"/>
      <c r="G18" s="97"/>
      <c r="H18" s="97"/>
      <c r="I18" s="97"/>
      <c r="J18" s="97"/>
    </row>
    <row r="19" spans="1:10" x14ac:dyDescent="0.25">
      <c r="A19" s="109" t="s">
        <v>230</v>
      </c>
      <c r="B19" s="99"/>
      <c r="C19" s="99"/>
      <c r="D19" s="99"/>
      <c r="E19" s="99"/>
      <c r="F19" s="99"/>
      <c r="G19" s="99"/>
      <c r="H19" s="99"/>
      <c r="I19" s="99"/>
      <c r="J19" s="100"/>
    </row>
    <row r="20" spans="1:1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25">
      <c r="A21" s="110" t="s">
        <v>173</v>
      </c>
      <c r="B21" s="99"/>
      <c r="C21" s="99"/>
      <c r="D21" s="100"/>
      <c r="E21" s="110" t="s">
        <v>174</v>
      </c>
      <c r="F21" s="100"/>
      <c r="G21" s="110" t="s">
        <v>175</v>
      </c>
      <c r="H21" s="100"/>
      <c r="I21" s="110" t="s">
        <v>176</v>
      </c>
      <c r="J21" s="100"/>
    </row>
    <row r="22" spans="1:10" x14ac:dyDescent="0.25">
      <c r="A22" s="111" t="s">
        <v>177</v>
      </c>
      <c r="B22" s="112"/>
      <c r="C22" s="112"/>
      <c r="D22" s="113"/>
      <c r="E22" s="114">
        <v>43131</v>
      </c>
      <c r="F22" s="115"/>
      <c r="G22" s="116" t="s">
        <v>178</v>
      </c>
      <c r="H22" s="115"/>
      <c r="I22" s="117">
        <v>1543440</v>
      </c>
      <c r="J22" s="115"/>
    </row>
    <row r="23" spans="1:10" x14ac:dyDescent="0.25">
      <c r="A23" s="111" t="s">
        <v>179</v>
      </c>
      <c r="B23" s="112"/>
      <c r="C23" s="112"/>
      <c r="D23" s="113"/>
      <c r="E23" s="114">
        <v>43272</v>
      </c>
      <c r="F23" s="118"/>
      <c r="G23" s="116" t="s">
        <v>180</v>
      </c>
      <c r="H23" s="115"/>
      <c r="I23" s="117">
        <v>46306.06</v>
      </c>
      <c r="J23" s="119"/>
    </row>
    <row r="24" spans="1:10" x14ac:dyDescent="0.25">
      <c r="A24" s="111" t="s">
        <v>181</v>
      </c>
      <c r="B24" s="112"/>
      <c r="C24" s="112"/>
      <c r="D24" s="113"/>
      <c r="E24" s="114">
        <v>43462</v>
      </c>
      <c r="F24" s="115"/>
      <c r="G24" s="116" t="s">
        <v>182</v>
      </c>
      <c r="H24" s="115"/>
      <c r="I24" s="117">
        <v>1662821.82</v>
      </c>
      <c r="J24" s="115"/>
    </row>
    <row r="25" spans="1:10" x14ac:dyDescent="0.25">
      <c r="A25" s="111" t="s">
        <v>183</v>
      </c>
      <c r="B25" s="112"/>
      <c r="C25" s="112"/>
      <c r="D25" s="113"/>
      <c r="E25" s="114">
        <v>43588</v>
      </c>
      <c r="F25" s="115"/>
      <c r="G25" s="116" t="s">
        <v>182</v>
      </c>
      <c r="H25" s="115"/>
      <c r="I25" s="117">
        <v>1781796.38</v>
      </c>
      <c r="J25" s="115"/>
    </row>
    <row r="26" spans="1:10" x14ac:dyDescent="0.25">
      <c r="A26" s="111" t="s">
        <v>184</v>
      </c>
      <c r="B26" s="112"/>
      <c r="C26" s="112"/>
      <c r="D26" s="113"/>
      <c r="E26" s="114">
        <v>43825</v>
      </c>
      <c r="F26" s="115"/>
      <c r="G26" s="116" t="s">
        <v>185</v>
      </c>
      <c r="H26" s="115"/>
      <c r="I26" s="117">
        <v>3444361.84</v>
      </c>
      <c r="J26" s="115"/>
    </row>
    <row r="27" spans="1:10" x14ac:dyDescent="0.25">
      <c r="A27" s="52"/>
      <c r="B27" s="52"/>
      <c r="C27" s="52"/>
      <c r="D27" s="52"/>
      <c r="E27" s="52"/>
      <c r="F27" s="52"/>
      <c r="G27" s="52"/>
      <c r="H27" s="52"/>
      <c r="I27" s="53"/>
      <c r="J27" s="53"/>
    </row>
    <row r="28" spans="1:10" x14ac:dyDescent="0.25">
      <c r="A28" s="120" t="s">
        <v>186</v>
      </c>
      <c r="B28" s="99"/>
      <c r="C28" s="99"/>
      <c r="D28" s="99"/>
      <c r="E28" s="99"/>
      <c r="F28" s="99"/>
      <c r="G28" s="99"/>
      <c r="H28" s="99"/>
      <c r="I28" s="99"/>
      <c r="J28" s="100"/>
    </row>
    <row r="29" spans="1:10" x14ac:dyDescent="0.25">
      <c r="A29" s="121" t="s">
        <v>187</v>
      </c>
      <c r="B29" s="100"/>
      <c r="C29" s="121" t="s">
        <v>188</v>
      </c>
      <c r="D29" s="100"/>
      <c r="E29" s="121" t="s">
        <v>189</v>
      </c>
      <c r="F29" s="100"/>
      <c r="G29" s="121" t="s">
        <v>190</v>
      </c>
      <c r="H29" s="122"/>
      <c r="I29" s="121" t="s">
        <v>191</v>
      </c>
      <c r="J29" s="100"/>
    </row>
    <row r="30" spans="1:10" x14ac:dyDescent="0.25">
      <c r="A30" s="123">
        <v>43900</v>
      </c>
      <c r="B30" s="124"/>
      <c r="C30" s="125">
        <v>150000</v>
      </c>
      <c r="D30" s="126"/>
      <c r="E30" s="127">
        <v>43896</v>
      </c>
      <c r="F30" s="124"/>
      <c r="G30" s="128">
        <v>1</v>
      </c>
      <c r="H30" s="129"/>
      <c r="I30" s="130">
        <v>150000</v>
      </c>
      <c r="J30" s="131"/>
    </row>
    <row r="31" spans="1:10" x14ac:dyDescent="0.25">
      <c r="A31" s="127"/>
      <c r="B31" s="132"/>
      <c r="C31" s="125"/>
      <c r="D31" s="126"/>
      <c r="E31" s="127"/>
      <c r="F31" s="132"/>
      <c r="G31" s="128"/>
      <c r="H31" s="129"/>
      <c r="I31" s="130"/>
      <c r="J31" s="131"/>
    </row>
    <row r="32" spans="1:10" x14ac:dyDescent="0.25">
      <c r="A32" s="137"/>
      <c r="B32" s="100"/>
      <c r="C32" s="137"/>
      <c r="D32" s="100"/>
      <c r="E32" s="137"/>
      <c r="F32" s="100"/>
      <c r="G32" s="137"/>
      <c r="H32" s="100"/>
      <c r="I32" s="130"/>
      <c r="J32" s="131"/>
    </row>
    <row r="33" spans="1:10" x14ac:dyDescent="0.25">
      <c r="A33" s="133" t="s">
        <v>192</v>
      </c>
      <c r="B33" s="99"/>
      <c r="C33" s="99"/>
      <c r="D33" s="99"/>
      <c r="E33" s="99"/>
      <c r="F33" s="100"/>
      <c r="G33" s="134"/>
      <c r="H33" s="100"/>
      <c r="I33" s="136">
        <v>0</v>
      </c>
      <c r="J33" s="131"/>
    </row>
    <row r="34" spans="1:10" x14ac:dyDescent="0.25">
      <c r="A34" s="133" t="s">
        <v>193</v>
      </c>
      <c r="B34" s="99"/>
      <c r="C34" s="99"/>
      <c r="D34" s="99"/>
      <c r="E34" s="99"/>
      <c r="F34" s="100"/>
      <c r="G34" s="134"/>
      <c r="H34" s="100"/>
      <c r="I34" s="135">
        <f>SUM(I30:J32)</f>
        <v>150000</v>
      </c>
      <c r="J34" s="131"/>
    </row>
    <row r="35" spans="1:10" x14ac:dyDescent="0.25">
      <c r="A35" s="133" t="s">
        <v>194</v>
      </c>
      <c r="B35" s="99"/>
      <c r="C35" s="99"/>
      <c r="D35" s="99"/>
      <c r="E35" s="99"/>
      <c r="F35" s="100"/>
      <c r="G35" s="134"/>
      <c r="H35" s="100"/>
      <c r="I35" s="136">
        <v>206.97</v>
      </c>
      <c r="J35" s="131"/>
    </row>
    <row r="36" spans="1:10" x14ac:dyDescent="0.25">
      <c r="A36" s="133" t="s">
        <v>195</v>
      </c>
      <c r="B36" s="138"/>
      <c r="C36" s="138"/>
      <c r="D36" s="138"/>
      <c r="E36" s="138"/>
      <c r="F36" s="139"/>
      <c r="G36" s="134"/>
      <c r="H36" s="100"/>
      <c r="I36" s="135">
        <v>0</v>
      </c>
      <c r="J36" s="131"/>
    </row>
    <row r="37" spans="1:10" x14ac:dyDescent="0.25">
      <c r="A37" s="133" t="s">
        <v>196</v>
      </c>
      <c r="B37" s="99"/>
      <c r="C37" s="99"/>
      <c r="D37" s="99"/>
      <c r="E37" s="99"/>
      <c r="F37" s="100"/>
      <c r="G37" s="134"/>
      <c r="H37" s="100"/>
      <c r="I37" s="136">
        <f>SUM(I33:J36)</f>
        <v>150206.97</v>
      </c>
      <c r="J37" s="131"/>
    </row>
    <row r="38" spans="1:10" x14ac:dyDescent="0.25">
      <c r="A38" s="133" t="s">
        <v>197</v>
      </c>
      <c r="B38" s="99"/>
      <c r="C38" s="99"/>
      <c r="D38" s="99"/>
      <c r="E38" s="99"/>
      <c r="F38" s="100"/>
      <c r="G38" s="134"/>
      <c r="H38" s="100"/>
      <c r="I38" s="136">
        <v>0</v>
      </c>
      <c r="J38" s="131"/>
    </row>
    <row r="39" spans="1:10" x14ac:dyDescent="0.25">
      <c r="A39" s="133" t="s">
        <v>198</v>
      </c>
      <c r="B39" s="99"/>
      <c r="C39" s="99"/>
      <c r="D39" s="99"/>
      <c r="E39" s="99"/>
      <c r="F39" s="100"/>
      <c r="G39" s="134"/>
      <c r="H39" s="100"/>
      <c r="I39" s="135">
        <f>I37+I38</f>
        <v>150206.97</v>
      </c>
      <c r="J39" s="131"/>
    </row>
    <row r="40" spans="1:10" x14ac:dyDescent="0.25">
      <c r="A40" s="140" t="s">
        <v>199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25">
      <c r="A41" s="140" t="s">
        <v>200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x14ac:dyDescent="0.25">
      <c r="A42" s="140" t="s">
        <v>201</v>
      </c>
      <c r="B42" s="97"/>
      <c r="C42" s="97"/>
      <c r="D42" s="97"/>
      <c r="E42" s="97"/>
      <c r="F42" s="97"/>
      <c r="G42" s="97"/>
      <c r="H42" s="97"/>
      <c r="I42" s="97"/>
      <c r="J42" s="97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21.75" customHeight="1" x14ac:dyDescent="0.25">
      <c r="A44" s="141" t="s">
        <v>202</v>
      </c>
      <c r="B44" s="142"/>
      <c r="C44" s="142"/>
      <c r="D44" s="142"/>
      <c r="E44" s="142"/>
      <c r="F44" s="142"/>
      <c r="G44" s="142"/>
      <c r="H44" s="142"/>
      <c r="I44" s="142"/>
      <c r="J44" s="143"/>
    </row>
    <row r="45" spans="1:10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54"/>
      <c r="B46" s="55"/>
      <c r="C46" s="55"/>
      <c r="D46" s="55"/>
      <c r="E46" s="55"/>
      <c r="F46" s="55"/>
      <c r="G46" s="55"/>
      <c r="H46" s="55"/>
      <c r="I46" s="55"/>
      <c r="J46" s="55"/>
    </row>
    <row r="47" spans="1:10" x14ac:dyDescent="0.25">
      <c r="A47" s="54"/>
      <c r="B47" s="55"/>
      <c r="C47" s="55"/>
      <c r="D47" s="55"/>
      <c r="E47" s="55"/>
      <c r="F47" s="55"/>
      <c r="G47" s="55"/>
      <c r="H47" s="55"/>
      <c r="I47" s="55"/>
      <c r="J47" s="55"/>
    </row>
    <row r="48" spans="1:10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</row>
    <row r="50" spans="1:10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</row>
    <row r="51" spans="1:10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</row>
    <row r="52" spans="1:10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</row>
    <row r="53" spans="1:10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</row>
    <row r="54" spans="1:10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</row>
    <row r="68" spans="1:10" ht="15.75" x14ac:dyDescent="0.25">
      <c r="A68" s="102" t="s">
        <v>159</v>
      </c>
      <c r="B68" s="102"/>
      <c r="C68" s="102"/>
      <c r="D68" s="102"/>
      <c r="E68" s="102"/>
      <c r="F68" s="102"/>
      <c r="G68" s="102"/>
      <c r="H68" s="102"/>
      <c r="I68" s="102"/>
      <c r="J68" s="102"/>
    </row>
    <row r="69" spans="1:10" x14ac:dyDescent="0.25">
      <c r="A69" s="103" t="s">
        <v>160</v>
      </c>
      <c r="B69" s="103"/>
      <c r="C69" s="103"/>
      <c r="D69" s="103"/>
      <c r="E69" s="103"/>
      <c r="F69" s="103"/>
      <c r="G69" s="103"/>
      <c r="H69" s="103"/>
      <c r="I69" s="103"/>
      <c r="J69" s="103"/>
    </row>
    <row r="70" spans="1:10" x14ac:dyDescent="0.25">
      <c r="A70" s="103" t="s">
        <v>161</v>
      </c>
      <c r="B70" s="103"/>
      <c r="C70" s="103"/>
      <c r="D70" s="103"/>
      <c r="E70" s="103"/>
      <c r="F70" s="103"/>
      <c r="G70" s="103"/>
      <c r="H70" s="103"/>
      <c r="I70" s="103"/>
      <c r="J70" s="103"/>
    </row>
    <row r="71" spans="1:10" x14ac:dyDescent="0.25">
      <c r="A71" s="103" t="s">
        <v>162</v>
      </c>
      <c r="B71" s="103"/>
      <c r="C71" s="103"/>
      <c r="D71" s="103"/>
      <c r="E71" s="103"/>
      <c r="F71" s="103"/>
      <c r="G71" s="103"/>
      <c r="H71" s="103"/>
      <c r="I71" s="103"/>
      <c r="J71" s="103"/>
    </row>
    <row r="72" spans="1:10" x14ac:dyDescent="0.25">
      <c r="A72" s="104" t="s">
        <v>163</v>
      </c>
      <c r="B72" s="104"/>
      <c r="C72" s="104"/>
      <c r="D72" s="104"/>
      <c r="E72" s="104"/>
      <c r="F72" s="104"/>
      <c r="G72" s="104"/>
      <c r="H72" s="104"/>
      <c r="I72" s="104"/>
      <c r="J72" s="104"/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5">
      <c r="A74" s="96" t="s">
        <v>164</v>
      </c>
      <c r="B74" s="97"/>
      <c r="C74" s="97"/>
      <c r="D74" s="97"/>
      <c r="E74" s="97"/>
      <c r="F74" s="97"/>
      <c r="G74" s="97"/>
      <c r="H74" s="97"/>
      <c r="I74" s="97"/>
      <c r="J74" s="97"/>
    </row>
    <row r="75" spans="1:10" x14ac:dyDescent="0.25">
      <c r="A75" s="96" t="s">
        <v>165</v>
      </c>
      <c r="B75" s="97"/>
      <c r="C75" s="97"/>
      <c r="D75" s="97"/>
      <c r="E75" s="97"/>
      <c r="F75" s="97"/>
      <c r="G75" s="97"/>
      <c r="H75" s="97"/>
      <c r="I75" s="97"/>
      <c r="J75" s="97"/>
    </row>
    <row r="76" spans="1:10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25">
      <c r="A77" s="120" t="s">
        <v>203</v>
      </c>
      <c r="B77" s="99"/>
      <c r="C77" s="99"/>
      <c r="D77" s="99"/>
      <c r="E77" s="99"/>
      <c r="F77" s="99"/>
      <c r="G77" s="99"/>
      <c r="H77" s="99"/>
      <c r="I77" s="99"/>
      <c r="J77" s="100"/>
    </row>
    <row r="78" spans="1:10" x14ac:dyDescent="0.25">
      <c r="A78" s="144" t="str">
        <f>A19</f>
        <v>ORIGEM DOS RECURSOS (1): Federal</v>
      </c>
      <c r="B78" s="99"/>
      <c r="C78" s="99"/>
      <c r="D78" s="99"/>
      <c r="E78" s="99"/>
      <c r="F78" s="99"/>
      <c r="G78" s="99"/>
      <c r="H78" s="99"/>
      <c r="I78" s="99"/>
      <c r="J78" s="100"/>
    </row>
    <row r="79" spans="1:10" ht="72.75" x14ac:dyDescent="0.25">
      <c r="A79" s="110" t="s">
        <v>204</v>
      </c>
      <c r="B79" s="100"/>
      <c r="C79" s="145" t="s">
        <v>205</v>
      </c>
      <c r="D79" s="143"/>
      <c r="E79" s="110" t="s">
        <v>206</v>
      </c>
      <c r="F79" s="100"/>
      <c r="G79" s="110" t="s">
        <v>207</v>
      </c>
      <c r="H79" s="100"/>
      <c r="I79" s="56" t="s">
        <v>208</v>
      </c>
      <c r="J79" s="56" t="s">
        <v>209</v>
      </c>
    </row>
    <row r="80" spans="1:10" x14ac:dyDescent="0.25">
      <c r="A80" s="146" t="s">
        <v>210</v>
      </c>
      <c r="B80" s="146"/>
      <c r="C80" s="147">
        <v>22301.68</v>
      </c>
      <c r="D80" s="126"/>
      <c r="E80" s="125">
        <v>969.78</v>
      </c>
      <c r="F80" s="126"/>
      <c r="G80" s="125">
        <f t="shared" ref="G80:G85" si="0">C80-J80</f>
        <v>19319.099999999999</v>
      </c>
      <c r="H80" s="126"/>
      <c r="I80" s="57">
        <f t="shared" ref="I80:I85" si="1">+E80+G80</f>
        <v>20288.879999999997</v>
      </c>
      <c r="J80" s="57">
        <v>2982.58</v>
      </c>
    </row>
    <row r="81" spans="1:10" x14ac:dyDescent="0.25">
      <c r="A81" s="148" t="s">
        <v>211</v>
      </c>
      <c r="B81" s="148"/>
      <c r="C81" s="147">
        <v>5381.47</v>
      </c>
      <c r="D81" s="126"/>
      <c r="E81" s="125">
        <v>2208.9</v>
      </c>
      <c r="F81" s="126"/>
      <c r="G81" s="125">
        <f t="shared" si="0"/>
        <v>4297.6200000000008</v>
      </c>
      <c r="H81" s="126"/>
      <c r="I81" s="57">
        <f t="shared" si="1"/>
        <v>6506.52</v>
      </c>
      <c r="J81" s="57">
        <v>1083.8499999999999</v>
      </c>
    </row>
    <row r="82" spans="1:10" x14ac:dyDescent="0.25">
      <c r="A82" s="149" t="s">
        <v>212</v>
      </c>
      <c r="B82" s="150"/>
      <c r="C82" s="147">
        <v>119892.69</v>
      </c>
      <c r="D82" s="126"/>
      <c r="E82" s="125">
        <f>19363.09-4731.94</f>
        <v>14631.150000000001</v>
      </c>
      <c r="F82" s="126"/>
      <c r="G82" s="125">
        <f t="shared" si="0"/>
        <v>80552.710000000006</v>
      </c>
      <c r="H82" s="126"/>
      <c r="I82" s="57">
        <f t="shared" si="1"/>
        <v>95183.860000000015</v>
      </c>
      <c r="J82" s="57">
        <v>39339.979999999996</v>
      </c>
    </row>
    <row r="83" spans="1:10" x14ac:dyDescent="0.25">
      <c r="A83" s="146" t="s">
        <v>213</v>
      </c>
      <c r="B83" s="146"/>
      <c r="C83" s="147">
        <v>0</v>
      </c>
      <c r="D83" s="126"/>
      <c r="E83" s="125">
        <v>0</v>
      </c>
      <c r="F83" s="126"/>
      <c r="G83" s="125">
        <f t="shared" si="0"/>
        <v>0</v>
      </c>
      <c r="H83" s="126"/>
      <c r="I83" s="57">
        <f t="shared" si="1"/>
        <v>0</v>
      </c>
      <c r="J83" s="57">
        <v>0</v>
      </c>
    </row>
    <row r="84" spans="1:10" x14ac:dyDescent="0.25">
      <c r="A84" s="146" t="s">
        <v>214</v>
      </c>
      <c r="B84" s="146"/>
      <c r="C84" s="147">
        <v>8058.45</v>
      </c>
      <c r="D84" s="126"/>
      <c r="E84" s="125">
        <v>4273.83</v>
      </c>
      <c r="F84" s="126"/>
      <c r="G84" s="125">
        <f t="shared" si="0"/>
        <v>7334.09</v>
      </c>
      <c r="H84" s="126"/>
      <c r="I84" s="57">
        <f t="shared" si="1"/>
        <v>11607.92</v>
      </c>
      <c r="J84" s="57">
        <v>724.36</v>
      </c>
    </row>
    <row r="85" spans="1:10" x14ac:dyDescent="0.25">
      <c r="A85" s="146" t="s">
        <v>215</v>
      </c>
      <c r="B85" s="146"/>
      <c r="C85" s="147">
        <v>2470.7199999999998</v>
      </c>
      <c r="D85" s="126"/>
      <c r="E85" s="125">
        <v>1336.43</v>
      </c>
      <c r="F85" s="126"/>
      <c r="G85" s="125">
        <f t="shared" si="0"/>
        <v>1695.7299999999998</v>
      </c>
      <c r="H85" s="126"/>
      <c r="I85" s="57">
        <f t="shared" si="1"/>
        <v>3032.16</v>
      </c>
      <c r="J85" s="57">
        <v>774.99</v>
      </c>
    </row>
    <row r="86" spans="1:10" x14ac:dyDescent="0.25">
      <c r="A86" s="153" t="s">
        <v>150</v>
      </c>
      <c r="B86" s="154"/>
      <c r="C86" s="147">
        <f>SUM(C80:D85)</f>
        <v>158105.01</v>
      </c>
      <c r="D86" s="126"/>
      <c r="E86" s="125">
        <f>SUM(E80:F85)</f>
        <v>23420.090000000004</v>
      </c>
      <c r="F86" s="126"/>
      <c r="G86" s="125">
        <f>SUM(G80:H85)</f>
        <v>113199.25</v>
      </c>
      <c r="H86" s="126"/>
      <c r="I86" s="57">
        <f>SUM(I80:I85)</f>
        <v>136619.34000000003</v>
      </c>
      <c r="J86" s="57">
        <f>SUM(J80:J85)</f>
        <v>44905.759999999995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140" t="s">
        <v>216</v>
      </c>
      <c r="B88" s="97"/>
      <c r="C88" s="97"/>
      <c r="D88" s="97"/>
      <c r="E88" s="97"/>
      <c r="F88" s="97"/>
      <c r="G88" s="97"/>
      <c r="H88" s="97"/>
      <c r="I88" s="97"/>
      <c r="J88" s="97"/>
    </row>
    <row r="89" spans="1:10" x14ac:dyDescent="0.25">
      <c r="A89" s="140" t="s">
        <v>217</v>
      </c>
      <c r="B89" s="97"/>
      <c r="C89" s="97"/>
      <c r="D89" s="97"/>
      <c r="E89" s="97"/>
      <c r="F89" s="97"/>
      <c r="G89" s="97"/>
      <c r="H89" s="97"/>
      <c r="I89" s="97"/>
      <c r="J89" s="97"/>
    </row>
    <row r="90" spans="1:10" x14ac:dyDescent="0.25">
      <c r="A90" s="140" t="s">
        <v>218</v>
      </c>
      <c r="B90" s="97"/>
      <c r="C90" s="97"/>
      <c r="D90" s="97"/>
      <c r="E90" s="97"/>
      <c r="F90" s="97"/>
      <c r="G90" s="97"/>
      <c r="H90" s="97"/>
      <c r="I90" s="97"/>
      <c r="J90" s="97"/>
    </row>
    <row r="91" spans="1:10" x14ac:dyDescent="0.25">
      <c r="A91" s="140" t="s">
        <v>219</v>
      </c>
      <c r="B91" s="97"/>
      <c r="C91" s="97"/>
      <c r="D91" s="97"/>
      <c r="E91" s="97"/>
      <c r="F91" s="97"/>
      <c r="G91" s="97"/>
      <c r="H91" s="97"/>
      <c r="I91" s="97"/>
      <c r="J91" s="97"/>
    </row>
    <row r="92" spans="1:10" ht="23.25" customHeight="1" x14ac:dyDescent="0.25">
      <c r="A92" s="151" t="s">
        <v>220</v>
      </c>
      <c r="B92" s="152"/>
      <c r="C92" s="152"/>
      <c r="D92" s="152"/>
      <c r="E92" s="152"/>
      <c r="F92" s="152"/>
      <c r="G92" s="152"/>
      <c r="H92" s="152"/>
      <c r="I92" s="152"/>
      <c r="J92" s="152"/>
    </row>
    <row r="93" spans="1:10" x14ac:dyDescent="0.25">
      <c r="A93" s="140" t="s">
        <v>221</v>
      </c>
      <c r="B93" s="97"/>
      <c r="C93" s="97"/>
      <c r="D93" s="97"/>
      <c r="E93" s="97"/>
      <c r="F93" s="97"/>
      <c r="G93" s="97"/>
      <c r="H93" s="97"/>
      <c r="I93" s="97"/>
      <c r="J93" s="97"/>
    </row>
    <row r="94" spans="1:10" x14ac:dyDescent="0.25">
      <c r="A94" s="97"/>
      <c r="B94" s="97"/>
      <c r="C94" s="97"/>
      <c r="D94" s="97"/>
      <c r="E94" s="97"/>
      <c r="F94" s="97"/>
      <c r="G94" s="97"/>
      <c r="H94" s="97"/>
      <c r="I94" s="97"/>
      <c r="J94" s="97"/>
    </row>
    <row r="95" spans="1:10" x14ac:dyDescent="0.25">
      <c r="A95" s="120" t="s">
        <v>222</v>
      </c>
      <c r="B95" s="99"/>
      <c r="C95" s="99"/>
      <c r="D95" s="99"/>
      <c r="E95" s="99"/>
      <c r="F95" s="99"/>
      <c r="G95" s="99"/>
      <c r="H95" s="99"/>
      <c r="I95" s="99"/>
      <c r="J95" s="100"/>
    </row>
    <row r="96" spans="1:10" x14ac:dyDescent="0.25">
      <c r="A96" s="161" t="s">
        <v>223</v>
      </c>
      <c r="B96" s="99"/>
      <c r="C96" s="99"/>
      <c r="D96" s="99"/>
      <c r="E96" s="99"/>
      <c r="F96" s="99"/>
      <c r="G96" s="100"/>
      <c r="H96" s="162">
        <f>I39</f>
        <v>150206.97</v>
      </c>
      <c r="I96" s="163"/>
      <c r="J96" s="124"/>
    </row>
    <row r="97" spans="1:10" x14ac:dyDescent="0.25">
      <c r="A97" s="161" t="s">
        <v>224</v>
      </c>
      <c r="B97" s="99"/>
      <c r="C97" s="99"/>
      <c r="D97" s="99"/>
      <c r="E97" s="99"/>
      <c r="F97" s="99"/>
      <c r="G97" s="100"/>
      <c r="H97" s="165">
        <f>I86</f>
        <v>136619.34000000003</v>
      </c>
      <c r="I97" s="163"/>
      <c r="J97" s="124"/>
    </row>
    <row r="98" spans="1:10" x14ac:dyDescent="0.25">
      <c r="A98" s="161" t="s">
        <v>225</v>
      </c>
      <c r="B98" s="99"/>
      <c r="C98" s="99"/>
      <c r="D98" s="99"/>
      <c r="E98" s="99"/>
      <c r="F98" s="99"/>
      <c r="G98" s="100"/>
      <c r="H98" s="162">
        <f>I37-H97-I38</f>
        <v>13587.629999999976</v>
      </c>
      <c r="I98" s="163"/>
      <c r="J98" s="124"/>
    </row>
    <row r="99" spans="1:10" x14ac:dyDescent="0.25">
      <c r="A99" s="161" t="s">
        <v>226</v>
      </c>
      <c r="B99" s="99"/>
      <c r="C99" s="99"/>
      <c r="D99" s="99"/>
      <c r="E99" s="99"/>
      <c r="F99" s="99"/>
      <c r="G99" s="100"/>
      <c r="H99" s="125">
        <v>0</v>
      </c>
      <c r="I99" s="164"/>
      <c r="J99" s="126"/>
    </row>
    <row r="100" spans="1:10" x14ac:dyDescent="0.25">
      <c r="A100" s="161" t="s">
        <v>227</v>
      </c>
      <c r="B100" s="99"/>
      <c r="C100" s="99"/>
      <c r="D100" s="99"/>
      <c r="E100" s="99"/>
      <c r="F100" s="99"/>
      <c r="G100" s="100"/>
      <c r="H100" s="162">
        <f>H98-H99</f>
        <v>13587.629999999976</v>
      </c>
      <c r="I100" s="163"/>
      <c r="J100" s="124"/>
    </row>
    <row r="101" spans="1:10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 x14ac:dyDescent="0.25">
      <c r="A102" s="155" t="s">
        <v>228</v>
      </c>
      <c r="B102" s="156"/>
      <c r="C102" s="156"/>
      <c r="D102" s="156"/>
      <c r="E102" s="156"/>
      <c r="F102" s="156"/>
      <c r="G102" s="156"/>
      <c r="H102" s="156"/>
      <c r="I102" s="156"/>
      <c r="J102" s="157"/>
    </row>
    <row r="103" spans="1:10" ht="12" customHeight="1" x14ac:dyDescent="0.25">
      <c r="A103" s="158"/>
      <c r="B103" s="159"/>
      <c r="C103" s="159"/>
      <c r="D103" s="159"/>
      <c r="E103" s="159"/>
      <c r="F103" s="159"/>
      <c r="G103" s="159"/>
      <c r="H103" s="159"/>
      <c r="I103" s="159"/>
      <c r="J103" s="160"/>
    </row>
    <row r="104" spans="1:10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5">
      <c r="A105" s="58"/>
      <c r="B105" s="58" t="s">
        <v>238</v>
      </c>
      <c r="C105" s="58"/>
      <c r="D105" s="58"/>
      <c r="E105" s="58"/>
      <c r="F105" s="58"/>
      <c r="G105" s="58"/>
      <c r="H105" s="58"/>
      <c r="I105" s="58"/>
      <c r="J105" s="52"/>
    </row>
    <row r="106" spans="1:10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2"/>
    </row>
    <row r="107" spans="1:10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2"/>
    </row>
    <row r="108" spans="1:10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2"/>
    </row>
    <row r="109" spans="1:10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2"/>
    </row>
    <row r="110" spans="1:10" x14ac:dyDescent="0.25">
      <c r="A110" s="58"/>
      <c r="B110" s="59" t="s">
        <v>151</v>
      </c>
      <c r="C110" s="58"/>
      <c r="D110" s="58"/>
      <c r="E110" s="58"/>
      <c r="F110" s="58"/>
      <c r="G110" s="58"/>
      <c r="H110" s="59" t="s">
        <v>152</v>
      </c>
      <c r="I110" s="58"/>
      <c r="J110" s="52"/>
    </row>
    <row r="111" spans="1:10" x14ac:dyDescent="0.25">
      <c r="A111" s="58"/>
      <c r="B111" s="58" t="s">
        <v>153</v>
      </c>
      <c r="C111" s="58"/>
      <c r="D111" s="58"/>
      <c r="E111" s="58"/>
      <c r="F111" s="58"/>
      <c r="G111" s="58"/>
      <c r="H111" s="58" t="s">
        <v>154</v>
      </c>
      <c r="I111" s="58"/>
    </row>
    <row r="112" spans="1:10" x14ac:dyDescent="0.25">
      <c r="B112" s="60" t="s">
        <v>155</v>
      </c>
      <c r="H112" s="48" t="s">
        <v>156</v>
      </c>
    </row>
  </sheetData>
  <mergeCells count="147"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topLeftCell="A139" workbookViewId="0">
      <selection activeCell="C157" sqref="C157"/>
    </sheetView>
  </sheetViews>
  <sheetFormatPr defaultRowHeight="15" x14ac:dyDescent="0.25"/>
  <cols>
    <col min="1" max="1" width="11" style="66" bestFit="1" customWidth="1"/>
    <col min="2" max="2" width="71.140625" style="26" customWidth="1"/>
    <col min="3" max="3" width="10.42578125" style="26" bestFit="1" customWidth="1"/>
    <col min="4" max="5" width="10.42578125" style="26" customWidth="1"/>
    <col min="6" max="16384" width="9.140625" style="26"/>
  </cols>
  <sheetData>
    <row r="1" spans="1:5" x14ac:dyDescent="0.25">
      <c r="A1" s="17" t="s">
        <v>46</v>
      </c>
      <c r="B1" s="6"/>
      <c r="C1" s="17"/>
      <c r="D1" s="17"/>
      <c r="E1" s="5"/>
    </row>
    <row r="2" spans="1:5" x14ac:dyDescent="0.25">
      <c r="A2" s="4"/>
      <c r="B2" s="3"/>
      <c r="C2" s="2"/>
      <c r="D2" s="5"/>
      <c r="E2" s="5"/>
    </row>
    <row r="3" spans="1:5" x14ac:dyDescent="0.25">
      <c r="A3" s="17" t="s">
        <v>158</v>
      </c>
      <c r="B3" s="6"/>
      <c r="C3" s="17"/>
      <c r="D3" s="17"/>
      <c r="E3" s="5"/>
    </row>
    <row r="4" spans="1:5" x14ac:dyDescent="0.25">
      <c r="A4" s="17" t="s">
        <v>47</v>
      </c>
      <c r="B4" s="6"/>
      <c r="C4" s="17"/>
      <c r="D4" s="17"/>
      <c r="E4" s="5"/>
    </row>
    <row r="5" spans="1:5" x14ac:dyDescent="0.25">
      <c r="A5" s="4"/>
      <c r="B5" s="3"/>
      <c r="C5" s="2"/>
      <c r="D5" s="5"/>
      <c r="E5" s="5"/>
    </row>
    <row r="6" spans="1:5" x14ac:dyDescent="0.25">
      <c r="A6" s="16" t="s">
        <v>48</v>
      </c>
      <c r="B6" s="14"/>
      <c r="C6" s="2"/>
      <c r="D6" s="5"/>
      <c r="E6" s="11" t="s">
        <v>49</v>
      </c>
    </row>
    <row r="7" spans="1:5" x14ac:dyDescent="0.25">
      <c r="A7" s="16" t="s">
        <v>50</v>
      </c>
      <c r="B7" s="3"/>
      <c r="C7" s="2"/>
      <c r="D7" s="5"/>
      <c r="E7" s="11" t="s">
        <v>51</v>
      </c>
    </row>
    <row r="8" spans="1:5" x14ac:dyDescent="0.25">
      <c r="A8" s="16" t="s">
        <v>52</v>
      </c>
      <c r="B8" s="3"/>
      <c r="C8" s="2"/>
      <c r="D8" s="5"/>
      <c r="E8" s="11" t="s">
        <v>53</v>
      </c>
    </row>
    <row r="9" spans="1:5" x14ac:dyDescent="0.25">
      <c r="A9" s="15" t="s">
        <v>54</v>
      </c>
      <c r="B9" s="3"/>
      <c r="C9" s="5"/>
      <c r="D9" s="5"/>
      <c r="E9" s="11" t="s">
        <v>55</v>
      </c>
    </row>
    <row r="10" spans="1:5" x14ac:dyDescent="0.25">
      <c r="A10" s="16" t="s">
        <v>56</v>
      </c>
      <c r="B10" s="14"/>
      <c r="C10" s="5"/>
      <c r="D10" s="5"/>
      <c r="E10" s="1" t="s">
        <v>57</v>
      </c>
    </row>
    <row r="11" spans="1:5" x14ac:dyDescent="0.25">
      <c r="A11" s="16" t="s">
        <v>58</v>
      </c>
      <c r="B11" s="14"/>
      <c r="C11" s="5"/>
      <c r="D11" s="5"/>
      <c r="E11" s="9" t="s">
        <v>59</v>
      </c>
    </row>
    <row r="12" spans="1:5" x14ac:dyDescent="0.25">
      <c r="A12" s="8" t="s">
        <v>60</v>
      </c>
      <c r="B12" s="10"/>
      <c r="C12" s="23"/>
      <c r="D12" s="23"/>
      <c r="E12" s="10"/>
    </row>
    <row r="13" spans="1:5" x14ac:dyDescent="0.25">
      <c r="A13" s="22" t="s">
        <v>61</v>
      </c>
      <c r="B13" s="21" t="s">
        <v>62</v>
      </c>
      <c r="C13" s="21" t="s">
        <v>63</v>
      </c>
      <c r="D13" s="21" t="s">
        <v>64</v>
      </c>
      <c r="E13" s="21" t="s">
        <v>65</v>
      </c>
    </row>
    <row r="14" spans="1:5" x14ac:dyDescent="0.25">
      <c r="A14" s="64"/>
      <c r="B14" s="20" t="s">
        <v>66</v>
      </c>
      <c r="C14" s="18"/>
      <c r="D14" s="18"/>
      <c r="E14" s="13">
        <v>4731.9399999999996</v>
      </c>
    </row>
    <row r="15" spans="1:5" x14ac:dyDescent="0.25">
      <c r="A15" s="19">
        <v>43892</v>
      </c>
      <c r="B15" s="20" t="s">
        <v>67</v>
      </c>
      <c r="C15" s="18">
        <v>329.64</v>
      </c>
      <c r="D15" s="18">
        <v>0</v>
      </c>
      <c r="E15" s="13">
        <f t="shared" ref="E15:E78" si="0">E14+D15-C15</f>
        <v>4402.2999999999993</v>
      </c>
    </row>
    <row r="16" spans="1:5" x14ac:dyDescent="0.25">
      <c r="A16" s="29">
        <v>43893</v>
      </c>
      <c r="B16" s="30" t="s">
        <v>68</v>
      </c>
      <c r="C16" s="31">
        <v>516.5</v>
      </c>
      <c r="D16" s="31">
        <v>0</v>
      </c>
      <c r="E16" s="13">
        <f t="shared" si="0"/>
        <v>3885.7999999999993</v>
      </c>
    </row>
    <row r="17" spans="1:5" x14ac:dyDescent="0.25">
      <c r="A17" s="29">
        <v>43894</v>
      </c>
      <c r="B17" s="30" t="s">
        <v>69</v>
      </c>
      <c r="C17" s="31">
        <v>652.65</v>
      </c>
      <c r="D17" s="31">
        <v>0</v>
      </c>
      <c r="E17" s="13">
        <f t="shared" si="0"/>
        <v>3233.1499999999992</v>
      </c>
    </row>
    <row r="18" spans="1:5" x14ac:dyDescent="0.25">
      <c r="A18" s="29">
        <v>43894</v>
      </c>
      <c r="B18" s="30" t="s">
        <v>70</v>
      </c>
      <c r="C18" s="31">
        <v>380</v>
      </c>
      <c r="D18" s="31">
        <v>0</v>
      </c>
      <c r="E18" s="13">
        <f t="shared" si="0"/>
        <v>2853.1499999999992</v>
      </c>
    </row>
    <row r="19" spans="1:5" x14ac:dyDescent="0.25">
      <c r="A19" s="29">
        <v>43895</v>
      </c>
      <c r="B19" s="30" t="s">
        <v>71</v>
      </c>
      <c r="C19" s="31">
        <v>44</v>
      </c>
      <c r="D19" s="31">
        <v>0</v>
      </c>
      <c r="E19" s="13">
        <f t="shared" si="0"/>
        <v>2809.1499999999992</v>
      </c>
    </row>
    <row r="20" spans="1:5" s="24" customFormat="1" x14ac:dyDescent="0.25">
      <c r="A20" s="19">
        <v>43896</v>
      </c>
      <c r="B20" s="20" t="s">
        <v>72</v>
      </c>
      <c r="C20" s="18">
        <v>0</v>
      </c>
      <c r="D20" s="18">
        <v>150000</v>
      </c>
      <c r="E20" s="13">
        <f t="shared" si="0"/>
        <v>152809.15</v>
      </c>
    </row>
    <row r="21" spans="1:5" x14ac:dyDescent="0.25">
      <c r="A21" s="29">
        <v>43896</v>
      </c>
      <c r="B21" s="30" t="s">
        <v>73</v>
      </c>
      <c r="C21" s="31">
        <v>144.77000000000001</v>
      </c>
      <c r="D21" s="31">
        <v>0</v>
      </c>
      <c r="E21" s="13">
        <f t="shared" si="0"/>
        <v>152664.38</v>
      </c>
    </row>
    <row r="22" spans="1:5" x14ac:dyDescent="0.25">
      <c r="A22" s="29">
        <v>43896</v>
      </c>
      <c r="B22" s="30" t="s">
        <v>73</v>
      </c>
      <c r="C22" s="31">
        <v>144.79</v>
      </c>
      <c r="D22" s="31">
        <v>0</v>
      </c>
      <c r="E22" s="13">
        <f t="shared" si="0"/>
        <v>152519.59</v>
      </c>
    </row>
    <row r="23" spans="1:5" x14ac:dyDescent="0.25">
      <c r="A23" s="29">
        <v>43896</v>
      </c>
      <c r="B23" s="30" t="s">
        <v>73</v>
      </c>
      <c r="C23" s="31">
        <v>144.79</v>
      </c>
      <c r="D23" s="31">
        <v>0</v>
      </c>
      <c r="E23" s="13">
        <f t="shared" si="0"/>
        <v>152374.79999999999</v>
      </c>
    </row>
    <row r="24" spans="1:5" x14ac:dyDescent="0.25">
      <c r="A24" s="29">
        <v>43896</v>
      </c>
      <c r="B24" s="30" t="s">
        <v>73</v>
      </c>
      <c r="C24" s="31">
        <v>144.79</v>
      </c>
      <c r="D24" s="31">
        <v>0</v>
      </c>
      <c r="E24" s="13">
        <f t="shared" si="0"/>
        <v>152230.00999999998</v>
      </c>
    </row>
    <row r="25" spans="1:5" x14ac:dyDescent="0.25">
      <c r="A25" s="29">
        <v>43896</v>
      </c>
      <c r="B25" s="30" t="s">
        <v>74</v>
      </c>
      <c r="C25" s="31">
        <v>589.20000000000005</v>
      </c>
      <c r="D25" s="31">
        <v>0</v>
      </c>
      <c r="E25" s="13">
        <f t="shared" si="0"/>
        <v>151640.80999999997</v>
      </c>
    </row>
    <row r="26" spans="1:5" x14ac:dyDescent="0.25">
      <c r="A26" s="29">
        <v>43896</v>
      </c>
      <c r="B26" s="30" t="s">
        <v>75</v>
      </c>
      <c r="C26" s="31">
        <v>485.14</v>
      </c>
      <c r="D26" s="31">
        <v>0</v>
      </c>
      <c r="E26" s="13">
        <f t="shared" si="0"/>
        <v>151155.66999999995</v>
      </c>
    </row>
    <row r="27" spans="1:5" x14ac:dyDescent="0.25">
      <c r="A27" s="29">
        <v>43896</v>
      </c>
      <c r="B27" s="30" t="s">
        <v>76</v>
      </c>
      <c r="C27" s="31">
        <v>189.9</v>
      </c>
      <c r="D27" s="31">
        <v>0</v>
      </c>
      <c r="E27" s="13">
        <f t="shared" si="0"/>
        <v>150965.76999999996</v>
      </c>
    </row>
    <row r="28" spans="1:5" x14ac:dyDescent="0.25">
      <c r="A28" s="29">
        <v>43896</v>
      </c>
      <c r="B28" s="30" t="s">
        <v>77</v>
      </c>
      <c r="C28" s="31">
        <v>244.1</v>
      </c>
      <c r="D28" s="31">
        <v>0</v>
      </c>
      <c r="E28" s="13">
        <f t="shared" si="0"/>
        <v>150721.66999999995</v>
      </c>
    </row>
    <row r="29" spans="1:5" x14ac:dyDescent="0.25">
      <c r="A29" s="29">
        <v>43899</v>
      </c>
      <c r="B29" s="30" t="s">
        <v>78</v>
      </c>
      <c r="C29" s="31">
        <v>1065.24</v>
      </c>
      <c r="D29" s="31">
        <v>0</v>
      </c>
      <c r="E29" s="13">
        <f t="shared" si="0"/>
        <v>149656.42999999996</v>
      </c>
    </row>
    <row r="30" spans="1:5" x14ac:dyDescent="0.25">
      <c r="A30" s="29">
        <v>43899</v>
      </c>
      <c r="B30" s="30" t="s">
        <v>79</v>
      </c>
      <c r="C30" s="31">
        <v>2604.71</v>
      </c>
      <c r="D30" s="31">
        <v>0</v>
      </c>
      <c r="E30" s="13">
        <f t="shared" si="0"/>
        <v>147051.71999999997</v>
      </c>
    </row>
    <row r="31" spans="1:5" x14ac:dyDescent="0.25">
      <c r="A31" s="29">
        <v>43899</v>
      </c>
      <c r="B31" s="30" t="s">
        <v>80</v>
      </c>
      <c r="C31" s="31">
        <v>487.45</v>
      </c>
      <c r="D31" s="31">
        <v>0</v>
      </c>
      <c r="E31" s="13">
        <f t="shared" si="0"/>
        <v>146564.26999999996</v>
      </c>
    </row>
    <row r="32" spans="1:5" x14ac:dyDescent="0.25">
      <c r="A32" s="29">
        <v>43899</v>
      </c>
      <c r="B32" s="30" t="s">
        <v>81</v>
      </c>
      <c r="C32" s="31">
        <v>8458.92</v>
      </c>
      <c r="D32" s="31">
        <v>0</v>
      </c>
      <c r="E32" s="13">
        <f t="shared" si="0"/>
        <v>138105.34999999995</v>
      </c>
    </row>
    <row r="33" spans="1:5" x14ac:dyDescent="0.25">
      <c r="A33" s="29">
        <v>43899</v>
      </c>
      <c r="B33" s="30" t="s">
        <v>82</v>
      </c>
      <c r="C33" s="31">
        <v>123.99</v>
      </c>
      <c r="D33" s="31">
        <v>0</v>
      </c>
      <c r="E33" s="13">
        <f t="shared" si="0"/>
        <v>137981.35999999996</v>
      </c>
    </row>
    <row r="34" spans="1:5" x14ac:dyDescent="0.25">
      <c r="A34" s="29">
        <v>43899</v>
      </c>
      <c r="B34" s="30" t="s">
        <v>108</v>
      </c>
      <c r="C34" s="31">
        <v>9838.93</v>
      </c>
      <c r="D34" s="31">
        <v>0</v>
      </c>
      <c r="E34" s="13">
        <f t="shared" si="0"/>
        <v>128142.42999999996</v>
      </c>
    </row>
    <row r="35" spans="1:5" x14ac:dyDescent="0.25">
      <c r="A35" s="29">
        <v>43900</v>
      </c>
      <c r="B35" s="30" t="s">
        <v>83</v>
      </c>
      <c r="C35" s="31">
        <v>106.5</v>
      </c>
      <c r="D35" s="31">
        <v>0</v>
      </c>
      <c r="E35" s="13">
        <f t="shared" si="0"/>
        <v>128035.92999999996</v>
      </c>
    </row>
    <row r="36" spans="1:5" x14ac:dyDescent="0.25">
      <c r="A36" s="29">
        <v>43900</v>
      </c>
      <c r="B36" s="30" t="s">
        <v>84</v>
      </c>
      <c r="C36" s="31">
        <v>900</v>
      </c>
      <c r="D36" s="31">
        <v>0</v>
      </c>
      <c r="E36" s="13">
        <f t="shared" si="0"/>
        <v>127135.92999999996</v>
      </c>
    </row>
    <row r="37" spans="1:5" x14ac:dyDescent="0.25">
      <c r="A37" s="29">
        <v>43900</v>
      </c>
      <c r="B37" s="30" t="s">
        <v>85</v>
      </c>
      <c r="C37" s="31">
        <v>480</v>
      </c>
      <c r="D37" s="31">
        <v>0</v>
      </c>
      <c r="E37" s="13">
        <f t="shared" si="0"/>
        <v>126655.92999999996</v>
      </c>
    </row>
    <row r="38" spans="1:5" x14ac:dyDescent="0.25">
      <c r="A38" s="29">
        <v>43901</v>
      </c>
      <c r="B38" s="30" t="s">
        <v>86</v>
      </c>
      <c r="C38" s="31">
        <v>236</v>
      </c>
      <c r="D38" s="31">
        <v>0</v>
      </c>
      <c r="E38" s="13">
        <f t="shared" si="0"/>
        <v>126419.92999999996</v>
      </c>
    </row>
    <row r="39" spans="1:5" x14ac:dyDescent="0.25">
      <c r="A39" s="29">
        <v>43902</v>
      </c>
      <c r="B39" s="30" t="s">
        <v>87</v>
      </c>
      <c r="C39" s="31">
        <v>75.66</v>
      </c>
      <c r="D39" s="31">
        <v>0</v>
      </c>
      <c r="E39" s="13">
        <f t="shared" si="0"/>
        <v>126344.26999999996</v>
      </c>
    </row>
    <row r="40" spans="1:5" x14ac:dyDescent="0.25">
      <c r="A40" s="29">
        <v>43903</v>
      </c>
      <c r="B40" s="30" t="s">
        <v>88</v>
      </c>
      <c r="C40" s="31">
        <v>4276.75</v>
      </c>
      <c r="D40" s="31">
        <v>0</v>
      </c>
      <c r="E40" s="13">
        <f t="shared" si="0"/>
        <v>122067.51999999996</v>
      </c>
    </row>
    <row r="41" spans="1:5" x14ac:dyDescent="0.25">
      <c r="A41" s="29">
        <v>43903</v>
      </c>
      <c r="B41" s="30" t="s">
        <v>89</v>
      </c>
      <c r="C41" s="31">
        <v>1557.02</v>
      </c>
      <c r="D41" s="31">
        <v>0</v>
      </c>
      <c r="E41" s="13">
        <f t="shared" si="0"/>
        <v>120510.49999999996</v>
      </c>
    </row>
    <row r="42" spans="1:5" x14ac:dyDescent="0.25">
      <c r="A42" s="29">
        <v>43903</v>
      </c>
      <c r="B42" s="30" t="s">
        <v>90</v>
      </c>
      <c r="C42" s="31">
        <v>443.8</v>
      </c>
      <c r="D42" s="31">
        <v>0</v>
      </c>
      <c r="E42" s="13">
        <f t="shared" si="0"/>
        <v>120066.69999999995</v>
      </c>
    </row>
    <row r="43" spans="1:5" x14ac:dyDescent="0.25">
      <c r="A43" s="29">
        <v>43903</v>
      </c>
      <c r="B43" s="30" t="s">
        <v>91</v>
      </c>
      <c r="C43" s="31">
        <v>469.06</v>
      </c>
      <c r="D43" s="31">
        <v>0</v>
      </c>
      <c r="E43" s="13">
        <f t="shared" si="0"/>
        <v>119597.63999999996</v>
      </c>
    </row>
    <row r="44" spans="1:5" x14ac:dyDescent="0.25">
      <c r="A44" s="29">
        <v>43903</v>
      </c>
      <c r="B44" s="30" t="s">
        <v>92</v>
      </c>
      <c r="C44" s="31">
        <v>183.55</v>
      </c>
      <c r="D44" s="31">
        <v>0</v>
      </c>
      <c r="E44" s="13">
        <f t="shared" si="0"/>
        <v>119414.08999999995</v>
      </c>
    </row>
    <row r="45" spans="1:5" x14ac:dyDescent="0.25">
      <c r="A45" s="29">
        <v>43903</v>
      </c>
      <c r="B45" s="30" t="s">
        <v>93</v>
      </c>
      <c r="C45" s="31">
        <v>652</v>
      </c>
      <c r="D45" s="31">
        <v>0</v>
      </c>
      <c r="E45" s="13">
        <f t="shared" si="0"/>
        <v>118762.08999999995</v>
      </c>
    </row>
    <row r="46" spans="1:5" x14ac:dyDescent="0.25">
      <c r="A46" s="29">
        <v>43903</v>
      </c>
      <c r="B46" s="30" t="s">
        <v>94</v>
      </c>
      <c r="C46" s="31">
        <v>540</v>
      </c>
      <c r="D46" s="31">
        <v>0</v>
      </c>
      <c r="E46" s="13">
        <f t="shared" si="0"/>
        <v>118222.08999999995</v>
      </c>
    </row>
    <row r="47" spans="1:5" x14ac:dyDescent="0.25">
      <c r="A47" s="29">
        <v>43903</v>
      </c>
      <c r="B47" s="30" t="s">
        <v>139</v>
      </c>
      <c r="C47" s="31">
        <v>436.43</v>
      </c>
      <c r="D47" s="31">
        <v>0</v>
      </c>
      <c r="E47" s="13">
        <f t="shared" si="0"/>
        <v>117785.65999999996</v>
      </c>
    </row>
    <row r="48" spans="1:5" x14ac:dyDescent="0.25">
      <c r="A48" s="29">
        <v>43903</v>
      </c>
      <c r="B48" s="30" t="s">
        <v>95</v>
      </c>
      <c r="C48" s="31">
        <v>232.17</v>
      </c>
      <c r="D48" s="31">
        <v>0</v>
      </c>
      <c r="E48" s="13">
        <f t="shared" si="0"/>
        <v>117553.48999999996</v>
      </c>
    </row>
    <row r="49" spans="1:5" x14ac:dyDescent="0.25">
      <c r="A49" s="29">
        <v>43903</v>
      </c>
      <c r="B49" s="30" t="s">
        <v>96</v>
      </c>
      <c r="C49" s="31">
        <v>1356.68</v>
      </c>
      <c r="D49" s="31">
        <v>0</v>
      </c>
      <c r="E49" s="13">
        <f t="shared" si="0"/>
        <v>116196.80999999997</v>
      </c>
    </row>
    <row r="50" spans="1:5" x14ac:dyDescent="0.25">
      <c r="A50" s="29">
        <v>43903</v>
      </c>
      <c r="B50" s="30" t="s">
        <v>97</v>
      </c>
      <c r="C50" s="31">
        <v>171.46</v>
      </c>
      <c r="D50" s="31">
        <v>0</v>
      </c>
      <c r="E50" s="13">
        <f t="shared" si="0"/>
        <v>116025.34999999996</v>
      </c>
    </row>
    <row r="51" spans="1:5" x14ac:dyDescent="0.25">
      <c r="A51" s="29">
        <v>43903</v>
      </c>
      <c r="B51" s="30" t="s">
        <v>99</v>
      </c>
      <c r="C51" s="31">
        <v>176.47</v>
      </c>
      <c r="D51" s="31">
        <v>0</v>
      </c>
      <c r="E51" s="13">
        <f t="shared" si="0"/>
        <v>115848.87999999996</v>
      </c>
    </row>
    <row r="52" spans="1:5" x14ac:dyDescent="0.25">
      <c r="A52" s="29">
        <v>43903</v>
      </c>
      <c r="B52" s="30" t="s">
        <v>98</v>
      </c>
      <c r="C52" s="31">
        <v>249.11</v>
      </c>
      <c r="D52" s="31">
        <v>0</v>
      </c>
      <c r="E52" s="13">
        <f t="shared" si="0"/>
        <v>115599.76999999996</v>
      </c>
    </row>
    <row r="53" spans="1:5" x14ac:dyDescent="0.25">
      <c r="A53" s="29">
        <v>43903</v>
      </c>
      <c r="B53" s="30" t="s">
        <v>100</v>
      </c>
      <c r="C53" s="31">
        <v>448.14</v>
      </c>
      <c r="D53" s="31">
        <v>0</v>
      </c>
      <c r="E53" s="13">
        <f t="shared" si="0"/>
        <v>115151.62999999996</v>
      </c>
    </row>
    <row r="54" spans="1:5" x14ac:dyDescent="0.25">
      <c r="A54" s="29">
        <v>43903</v>
      </c>
      <c r="B54" s="30" t="s">
        <v>101</v>
      </c>
      <c r="C54" s="31">
        <v>659.34</v>
      </c>
      <c r="D54" s="31">
        <v>0</v>
      </c>
      <c r="E54" s="13">
        <f t="shared" si="0"/>
        <v>114492.28999999996</v>
      </c>
    </row>
    <row r="55" spans="1:5" x14ac:dyDescent="0.25">
      <c r="A55" s="29">
        <v>43906</v>
      </c>
      <c r="B55" s="30" t="s">
        <v>102</v>
      </c>
      <c r="C55" s="31">
        <v>124.9</v>
      </c>
      <c r="D55" s="31">
        <v>0</v>
      </c>
      <c r="E55" s="13">
        <f t="shared" si="0"/>
        <v>114367.38999999997</v>
      </c>
    </row>
    <row r="56" spans="1:5" x14ac:dyDescent="0.25">
      <c r="A56" s="29">
        <v>43906</v>
      </c>
      <c r="B56" s="30" t="s">
        <v>103</v>
      </c>
      <c r="C56" s="31">
        <v>469.5</v>
      </c>
      <c r="D56" s="31">
        <v>0</v>
      </c>
      <c r="E56" s="13">
        <f t="shared" si="0"/>
        <v>113897.88999999997</v>
      </c>
    </row>
    <row r="57" spans="1:5" x14ac:dyDescent="0.25">
      <c r="A57" s="29">
        <v>43906</v>
      </c>
      <c r="B57" s="30" t="s">
        <v>104</v>
      </c>
      <c r="C57" s="31">
        <v>110</v>
      </c>
      <c r="D57" s="31">
        <v>0</v>
      </c>
      <c r="E57" s="13">
        <f t="shared" si="0"/>
        <v>113787.88999999997</v>
      </c>
    </row>
    <row r="58" spans="1:5" x14ac:dyDescent="0.25">
      <c r="A58" s="29">
        <v>43906</v>
      </c>
      <c r="B58" s="30" t="s">
        <v>105</v>
      </c>
      <c r="C58" s="31">
        <v>214.2</v>
      </c>
      <c r="D58" s="31">
        <v>0</v>
      </c>
      <c r="E58" s="13">
        <f t="shared" si="0"/>
        <v>113573.68999999997</v>
      </c>
    </row>
    <row r="59" spans="1:5" x14ac:dyDescent="0.25">
      <c r="A59" s="29">
        <v>43906</v>
      </c>
      <c r="B59" s="30" t="s">
        <v>106</v>
      </c>
      <c r="C59" s="31">
        <v>139.22999999999999</v>
      </c>
      <c r="D59" s="31">
        <v>0</v>
      </c>
      <c r="E59" s="13">
        <f t="shared" si="0"/>
        <v>113434.45999999998</v>
      </c>
    </row>
    <row r="60" spans="1:5" x14ac:dyDescent="0.25">
      <c r="A60" s="29">
        <v>43906</v>
      </c>
      <c r="B60" s="30" t="s">
        <v>107</v>
      </c>
      <c r="C60" s="31">
        <v>320</v>
      </c>
      <c r="D60" s="31">
        <v>0</v>
      </c>
      <c r="E60" s="13">
        <f t="shared" si="0"/>
        <v>113114.45999999998</v>
      </c>
    </row>
    <row r="61" spans="1:5" x14ac:dyDescent="0.25">
      <c r="A61" s="29">
        <v>43906</v>
      </c>
      <c r="B61" s="30" t="s">
        <v>109</v>
      </c>
      <c r="C61" s="31">
        <v>123.64</v>
      </c>
      <c r="D61" s="31">
        <v>0</v>
      </c>
      <c r="E61" s="13">
        <f t="shared" si="0"/>
        <v>112990.81999999998</v>
      </c>
    </row>
    <row r="62" spans="1:5" x14ac:dyDescent="0.25">
      <c r="A62" s="29">
        <v>43906</v>
      </c>
      <c r="B62" s="30" t="s">
        <v>110</v>
      </c>
      <c r="C62" s="31">
        <v>774.96</v>
      </c>
      <c r="D62" s="31">
        <v>0</v>
      </c>
      <c r="E62" s="13">
        <f t="shared" si="0"/>
        <v>112215.85999999997</v>
      </c>
    </row>
    <row r="63" spans="1:5" x14ac:dyDescent="0.25">
      <c r="A63" s="29">
        <v>43906</v>
      </c>
      <c r="B63" s="30" t="s">
        <v>111</v>
      </c>
      <c r="C63" s="31">
        <v>483.92</v>
      </c>
      <c r="D63" s="31">
        <v>0</v>
      </c>
      <c r="E63" s="13">
        <f t="shared" si="0"/>
        <v>111731.93999999997</v>
      </c>
    </row>
    <row r="64" spans="1:5" x14ac:dyDescent="0.25">
      <c r="A64" s="29">
        <v>43906</v>
      </c>
      <c r="B64" s="30" t="s">
        <v>112</v>
      </c>
      <c r="C64" s="31">
        <v>170.9</v>
      </c>
      <c r="D64" s="31">
        <v>0</v>
      </c>
      <c r="E64" s="13">
        <f t="shared" si="0"/>
        <v>111561.03999999998</v>
      </c>
    </row>
    <row r="65" spans="1:5" x14ac:dyDescent="0.25">
      <c r="A65" s="29">
        <v>43906</v>
      </c>
      <c r="B65" s="30" t="s">
        <v>113</v>
      </c>
      <c r="C65" s="31">
        <v>72.989999999999995</v>
      </c>
      <c r="D65" s="31">
        <v>0</v>
      </c>
      <c r="E65" s="13">
        <f t="shared" si="0"/>
        <v>111488.04999999997</v>
      </c>
    </row>
    <row r="66" spans="1:5" x14ac:dyDescent="0.25">
      <c r="A66" s="29">
        <v>43906</v>
      </c>
      <c r="B66" s="30" t="s">
        <v>114</v>
      </c>
      <c r="C66" s="31">
        <v>500</v>
      </c>
      <c r="D66" s="31">
        <v>0</v>
      </c>
      <c r="E66" s="13">
        <f t="shared" si="0"/>
        <v>110988.04999999997</v>
      </c>
    </row>
    <row r="67" spans="1:5" x14ac:dyDescent="0.25">
      <c r="A67" s="29">
        <v>43906</v>
      </c>
      <c r="B67" s="20" t="s">
        <v>115</v>
      </c>
      <c r="C67" s="18">
        <v>200</v>
      </c>
      <c r="D67" s="18">
        <v>0</v>
      </c>
      <c r="E67" s="13">
        <f t="shared" si="0"/>
        <v>110788.04999999997</v>
      </c>
    </row>
    <row r="68" spans="1:5" x14ac:dyDescent="0.25">
      <c r="A68" s="29">
        <v>43906</v>
      </c>
      <c r="B68" s="30" t="s">
        <v>116</v>
      </c>
      <c r="C68" s="31">
        <v>294.56</v>
      </c>
      <c r="D68" s="31">
        <v>0</v>
      </c>
      <c r="E68" s="13">
        <f t="shared" si="0"/>
        <v>110493.48999999998</v>
      </c>
    </row>
    <row r="69" spans="1:5" x14ac:dyDescent="0.25">
      <c r="A69" s="29">
        <v>43906</v>
      </c>
      <c r="B69" s="30" t="s">
        <v>117</v>
      </c>
      <c r="C69" s="31">
        <v>1018.09</v>
      </c>
      <c r="D69" s="31">
        <v>0</v>
      </c>
      <c r="E69" s="13">
        <f t="shared" si="0"/>
        <v>109475.39999999998</v>
      </c>
    </row>
    <row r="70" spans="1:5" x14ac:dyDescent="0.25">
      <c r="A70" s="29">
        <v>43906</v>
      </c>
      <c r="B70" s="30" t="s">
        <v>118</v>
      </c>
      <c r="C70" s="31">
        <v>81.900000000000006</v>
      </c>
      <c r="D70" s="31">
        <v>0</v>
      </c>
      <c r="E70" s="13">
        <f t="shared" si="0"/>
        <v>109393.49999999999</v>
      </c>
    </row>
    <row r="71" spans="1:5" x14ac:dyDescent="0.25">
      <c r="A71" s="29">
        <v>43906</v>
      </c>
      <c r="B71" s="30" t="s">
        <v>138</v>
      </c>
      <c r="C71" s="31">
        <v>674.58</v>
      </c>
      <c r="D71" s="31">
        <v>0</v>
      </c>
      <c r="E71" s="13">
        <f t="shared" si="0"/>
        <v>108718.91999999998</v>
      </c>
    </row>
    <row r="72" spans="1:5" x14ac:dyDescent="0.25">
      <c r="A72" s="29">
        <v>43906</v>
      </c>
      <c r="B72" s="30" t="s">
        <v>120</v>
      </c>
      <c r="C72" s="31">
        <v>2845.5</v>
      </c>
      <c r="D72" s="31">
        <v>0</v>
      </c>
      <c r="E72" s="13">
        <f t="shared" si="0"/>
        <v>105873.41999999998</v>
      </c>
    </row>
    <row r="73" spans="1:5" x14ac:dyDescent="0.25">
      <c r="A73" s="29">
        <v>43906</v>
      </c>
      <c r="B73" s="30" t="s">
        <v>121</v>
      </c>
      <c r="C73" s="31">
        <v>134</v>
      </c>
      <c r="D73" s="31">
        <v>0</v>
      </c>
      <c r="E73" s="13">
        <f t="shared" si="0"/>
        <v>105739.41999999998</v>
      </c>
    </row>
    <row r="74" spans="1:5" x14ac:dyDescent="0.25">
      <c r="A74" s="29">
        <v>43907</v>
      </c>
      <c r="B74" s="30" t="s">
        <v>122</v>
      </c>
      <c r="C74" s="31">
        <v>129.88</v>
      </c>
      <c r="D74" s="31">
        <v>0</v>
      </c>
      <c r="E74" s="13">
        <f t="shared" si="0"/>
        <v>105609.53999999998</v>
      </c>
    </row>
    <row r="75" spans="1:5" x14ac:dyDescent="0.25">
      <c r="A75" s="29">
        <v>43907</v>
      </c>
      <c r="B75" s="30" t="s">
        <v>123</v>
      </c>
      <c r="C75" s="31">
        <v>778</v>
      </c>
      <c r="D75" s="31">
        <v>0</v>
      </c>
      <c r="E75" s="13">
        <f t="shared" si="0"/>
        <v>104831.53999999998</v>
      </c>
    </row>
    <row r="76" spans="1:5" x14ac:dyDescent="0.25">
      <c r="A76" s="29">
        <v>43907</v>
      </c>
      <c r="B76" s="30" t="s">
        <v>124</v>
      </c>
      <c r="C76" s="31">
        <v>999.8</v>
      </c>
      <c r="D76" s="31">
        <v>0</v>
      </c>
      <c r="E76" s="13">
        <f t="shared" si="0"/>
        <v>103831.73999999998</v>
      </c>
    </row>
    <row r="77" spans="1:5" x14ac:dyDescent="0.25">
      <c r="A77" s="29">
        <v>43907</v>
      </c>
      <c r="B77" s="30" t="s">
        <v>125</v>
      </c>
      <c r="C77" s="31">
        <v>34.5</v>
      </c>
      <c r="D77" s="31">
        <v>0</v>
      </c>
      <c r="E77" s="13">
        <f t="shared" si="0"/>
        <v>103797.23999999998</v>
      </c>
    </row>
    <row r="78" spans="1:5" x14ac:dyDescent="0.25">
      <c r="A78" s="29">
        <v>43907</v>
      </c>
      <c r="B78" s="30" t="s">
        <v>126</v>
      </c>
      <c r="C78" s="31">
        <v>1450</v>
      </c>
      <c r="D78" s="31">
        <v>0</v>
      </c>
      <c r="E78" s="13">
        <f t="shared" si="0"/>
        <v>102347.23999999998</v>
      </c>
    </row>
    <row r="79" spans="1:5" x14ac:dyDescent="0.25">
      <c r="A79" s="29">
        <v>43907</v>
      </c>
      <c r="B79" s="30" t="s">
        <v>127</v>
      </c>
      <c r="C79" s="31">
        <v>504</v>
      </c>
      <c r="D79" s="31">
        <v>0</v>
      </c>
      <c r="E79" s="13">
        <f t="shared" ref="E79:E105" si="1">E78+D79-C79</f>
        <v>101843.23999999998</v>
      </c>
    </row>
    <row r="80" spans="1:5" x14ac:dyDescent="0.25">
      <c r="A80" s="29">
        <v>43907</v>
      </c>
      <c r="B80" s="30" t="s">
        <v>142</v>
      </c>
      <c r="C80" s="31">
        <v>0.12</v>
      </c>
      <c r="D80" s="31">
        <v>0</v>
      </c>
      <c r="E80" s="13">
        <f t="shared" si="1"/>
        <v>101843.11999999998</v>
      </c>
    </row>
    <row r="81" spans="1:5" x14ac:dyDescent="0.25">
      <c r="A81" s="29">
        <v>43907</v>
      </c>
      <c r="B81" s="30" t="s">
        <v>128</v>
      </c>
      <c r="C81" s="31">
        <v>160</v>
      </c>
      <c r="D81" s="31">
        <v>0</v>
      </c>
      <c r="E81" s="13">
        <f t="shared" si="1"/>
        <v>101683.11999999998</v>
      </c>
    </row>
    <row r="82" spans="1:5" x14ac:dyDescent="0.25">
      <c r="A82" s="29">
        <v>43907</v>
      </c>
      <c r="B82" s="30" t="s">
        <v>129</v>
      </c>
      <c r="C82" s="31">
        <v>100</v>
      </c>
      <c r="D82" s="31">
        <v>0</v>
      </c>
      <c r="E82" s="13">
        <f t="shared" si="1"/>
        <v>101583.11999999998</v>
      </c>
    </row>
    <row r="83" spans="1:5" x14ac:dyDescent="0.25">
      <c r="A83" s="29">
        <v>43909</v>
      </c>
      <c r="B83" s="30" t="s">
        <v>130</v>
      </c>
      <c r="C83" s="31">
        <v>4311.96</v>
      </c>
      <c r="D83" s="31">
        <v>0</v>
      </c>
      <c r="E83" s="13">
        <f t="shared" si="1"/>
        <v>97271.159999999974</v>
      </c>
    </row>
    <row r="84" spans="1:5" x14ac:dyDescent="0.25">
      <c r="A84" s="29">
        <v>43909</v>
      </c>
      <c r="B84" s="30" t="s">
        <v>131</v>
      </c>
      <c r="C84" s="31">
        <v>299</v>
      </c>
      <c r="D84" s="31">
        <v>0</v>
      </c>
      <c r="E84" s="13">
        <f t="shared" si="1"/>
        <v>96972.159999999974</v>
      </c>
    </row>
    <row r="85" spans="1:5" x14ac:dyDescent="0.25">
      <c r="A85" s="29">
        <v>43909</v>
      </c>
      <c r="B85" s="30" t="s">
        <v>132</v>
      </c>
      <c r="C85" s="31">
        <v>261.2</v>
      </c>
      <c r="D85" s="31">
        <v>0</v>
      </c>
      <c r="E85" s="13">
        <f t="shared" si="1"/>
        <v>96710.959999999977</v>
      </c>
    </row>
    <row r="86" spans="1:5" x14ac:dyDescent="0.25">
      <c r="A86" s="29">
        <v>43910</v>
      </c>
      <c r="B86" s="30" t="s">
        <v>133</v>
      </c>
      <c r="C86" s="31">
        <v>11</v>
      </c>
      <c r="D86" s="31">
        <v>0</v>
      </c>
      <c r="E86" s="13">
        <f t="shared" si="1"/>
        <v>96699.959999999977</v>
      </c>
    </row>
    <row r="87" spans="1:5" x14ac:dyDescent="0.25">
      <c r="A87" s="29">
        <v>43910</v>
      </c>
      <c r="B87" s="30" t="s">
        <v>134</v>
      </c>
      <c r="C87" s="31">
        <v>154.5</v>
      </c>
      <c r="D87" s="31">
        <v>0</v>
      </c>
      <c r="E87" s="13">
        <f t="shared" si="1"/>
        <v>96545.459999999977</v>
      </c>
    </row>
    <row r="88" spans="1:5" x14ac:dyDescent="0.25">
      <c r="A88" s="29">
        <v>43910</v>
      </c>
      <c r="B88" s="30" t="s">
        <v>311</v>
      </c>
      <c r="C88" s="31">
        <v>8105.4</v>
      </c>
      <c r="D88" s="31">
        <v>0</v>
      </c>
      <c r="E88" s="13">
        <f t="shared" si="1"/>
        <v>88440.059999999983</v>
      </c>
    </row>
    <row r="89" spans="1:5" x14ac:dyDescent="0.25">
      <c r="A89" s="19">
        <v>43914</v>
      </c>
      <c r="B89" s="20" t="s">
        <v>135</v>
      </c>
      <c r="C89" s="18">
        <v>60920.15</v>
      </c>
      <c r="D89" s="18">
        <v>0</v>
      </c>
      <c r="E89" s="13">
        <f t="shared" si="1"/>
        <v>27519.909999999982</v>
      </c>
    </row>
    <row r="90" spans="1:5" x14ac:dyDescent="0.25">
      <c r="A90" s="29">
        <v>43914</v>
      </c>
      <c r="B90" s="30" t="s">
        <v>136</v>
      </c>
      <c r="C90" s="31">
        <v>79.900000000000006</v>
      </c>
      <c r="D90" s="31">
        <v>0</v>
      </c>
      <c r="E90" s="13">
        <f t="shared" si="1"/>
        <v>27440.00999999998</v>
      </c>
    </row>
    <row r="91" spans="1:5" x14ac:dyDescent="0.25">
      <c r="A91" s="29">
        <v>43915</v>
      </c>
      <c r="B91" s="30" t="s">
        <v>137</v>
      </c>
      <c r="C91" s="31">
        <v>1001.91</v>
      </c>
      <c r="D91" s="31">
        <v>0</v>
      </c>
      <c r="E91" s="13">
        <f t="shared" si="1"/>
        <v>26438.09999999998</v>
      </c>
    </row>
    <row r="92" spans="1:5" x14ac:dyDescent="0.25">
      <c r="A92" s="29">
        <v>43915</v>
      </c>
      <c r="B92" s="30" t="s">
        <v>119</v>
      </c>
      <c r="C92" s="31">
        <v>416.04</v>
      </c>
      <c r="D92" s="31">
        <v>0</v>
      </c>
      <c r="E92" s="13">
        <f t="shared" si="1"/>
        <v>26022.059999999979</v>
      </c>
    </row>
    <row r="93" spans="1:5" x14ac:dyDescent="0.25">
      <c r="A93" s="29">
        <v>43917</v>
      </c>
      <c r="B93" s="30" t="s">
        <v>140</v>
      </c>
      <c r="C93" s="31">
        <v>148.80000000000001</v>
      </c>
      <c r="D93" s="31">
        <v>0</v>
      </c>
      <c r="E93" s="13">
        <f t="shared" si="1"/>
        <v>25873.25999999998</v>
      </c>
    </row>
    <row r="94" spans="1:5" x14ac:dyDescent="0.25">
      <c r="A94" s="29">
        <v>43917</v>
      </c>
      <c r="B94" s="30" t="s">
        <v>141</v>
      </c>
      <c r="C94" s="31">
        <v>386.9</v>
      </c>
      <c r="D94" s="31">
        <v>0</v>
      </c>
      <c r="E94" s="13">
        <f t="shared" si="1"/>
        <v>25486.359999999979</v>
      </c>
    </row>
    <row r="95" spans="1:5" x14ac:dyDescent="0.25">
      <c r="A95" s="29">
        <v>43917</v>
      </c>
      <c r="B95" s="30" t="s">
        <v>231</v>
      </c>
      <c r="C95" s="31">
        <v>49</v>
      </c>
      <c r="D95" s="31">
        <v>0</v>
      </c>
      <c r="E95" s="13">
        <f t="shared" si="1"/>
        <v>25437.359999999979</v>
      </c>
    </row>
    <row r="96" spans="1:5" x14ac:dyDescent="0.25">
      <c r="A96" s="29">
        <v>43917</v>
      </c>
      <c r="B96" s="30" t="s">
        <v>232</v>
      </c>
      <c r="C96" s="31">
        <v>468</v>
      </c>
      <c r="D96" s="31">
        <v>0</v>
      </c>
      <c r="E96" s="13">
        <f t="shared" si="1"/>
        <v>24969.359999999979</v>
      </c>
    </row>
    <row r="97" spans="1:5" x14ac:dyDescent="0.25">
      <c r="A97" s="29">
        <v>43920</v>
      </c>
      <c r="B97" s="30" t="s">
        <v>233</v>
      </c>
      <c r="C97" s="31">
        <v>486.36</v>
      </c>
      <c r="D97" s="31">
        <v>0</v>
      </c>
      <c r="E97" s="13">
        <f t="shared" si="1"/>
        <v>24482.999999999978</v>
      </c>
    </row>
    <row r="98" spans="1:5" x14ac:dyDescent="0.25">
      <c r="A98" s="29">
        <v>43920</v>
      </c>
      <c r="B98" s="30" t="s">
        <v>234</v>
      </c>
      <c r="C98" s="31">
        <v>2171.4899999999998</v>
      </c>
      <c r="D98" s="31">
        <v>0</v>
      </c>
      <c r="E98" s="13">
        <f t="shared" si="1"/>
        <v>22311.50999999998</v>
      </c>
    </row>
    <row r="99" spans="1:5" x14ac:dyDescent="0.25">
      <c r="A99" s="29">
        <v>43920</v>
      </c>
      <c r="B99" s="30" t="s">
        <v>235</v>
      </c>
      <c r="C99" s="31">
        <v>417.6</v>
      </c>
      <c r="D99" s="31">
        <v>0</v>
      </c>
      <c r="E99" s="13">
        <f t="shared" si="1"/>
        <v>21893.909999999982</v>
      </c>
    </row>
    <row r="100" spans="1:5" x14ac:dyDescent="0.25">
      <c r="A100" s="29">
        <v>43920</v>
      </c>
      <c r="B100" s="30" t="s">
        <v>236</v>
      </c>
      <c r="C100" s="31">
        <v>60</v>
      </c>
      <c r="D100" s="31">
        <v>0</v>
      </c>
      <c r="E100" s="13">
        <f t="shared" si="1"/>
        <v>21833.909999999982</v>
      </c>
    </row>
    <row r="101" spans="1:5" x14ac:dyDescent="0.25">
      <c r="A101" s="29">
        <v>43920</v>
      </c>
      <c r="B101" s="30" t="s">
        <v>237</v>
      </c>
      <c r="C101" s="31">
        <v>78</v>
      </c>
      <c r="D101" s="31">
        <v>0</v>
      </c>
      <c r="E101" s="13">
        <f t="shared" si="1"/>
        <v>21755.909999999982</v>
      </c>
    </row>
    <row r="102" spans="1:5" x14ac:dyDescent="0.25">
      <c r="A102" s="29">
        <v>43920</v>
      </c>
      <c r="B102" s="30" t="s">
        <v>239</v>
      </c>
      <c r="C102" s="31">
        <v>8015.25</v>
      </c>
      <c r="D102" s="31">
        <v>0</v>
      </c>
      <c r="E102" s="13">
        <f t="shared" si="1"/>
        <v>13740.659999999982</v>
      </c>
    </row>
    <row r="103" spans="1:5" x14ac:dyDescent="0.25">
      <c r="A103" s="29">
        <v>43921</v>
      </c>
      <c r="B103" s="30" t="s">
        <v>310</v>
      </c>
      <c r="C103" s="31">
        <v>360</v>
      </c>
      <c r="D103" s="31">
        <v>0</v>
      </c>
      <c r="E103" s="13">
        <f t="shared" si="1"/>
        <v>13380.659999999982</v>
      </c>
    </row>
    <row r="104" spans="1:5" x14ac:dyDescent="0.25">
      <c r="A104" s="29">
        <v>43921</v>
      </c>
      <c r="B104" s="30" t="s">
        <v>143</v>
      </c>
      <c r="C104" s="31">
        <v>0</v>
      </c>
      <c r="D104" s="31">
        <v>206.97</v>
      </c>
      <c r="E104" s="13">
        <f t="shared" si="1"/>
        <v>13587.629999999981</v>
      </c>
    </row>
    <row r="105" spans="1:5" x14ac:dyDescent="0.25">
      <c r="A105" s="29"/>
      <c r="B105" s="30" t="s">
        <v>144</v>
      </c>
      <c r="C105" s="31"/>
      <c r="D105" s="31"/>
      <c r="E105" s="13">
        <f t="shared" si="1"/>
        <v>13587.629999999981</v>
      </c>
    </row>
    <row r="106" spans="1:5" ht="15.75" thickBot="1" x14ac:dyDescent="0.3">
      <c r="A106" s="32"/>
      <c r="B106" s="33"/>
      <c r="C106" s="34"/>
      <c r="D106" s="34"/>
      <c r="E106" s="25"/>
    </row>
    <row r="107" spans="1:5" ht="15.75" thickBot="1" x14ac:dyDescent="0.3">
      <c r="A107" s="32"/>
      <c r="B107" s="35" t="s">
        <v>145</v>
      </c>
      <c r="C107" s="36">
        <v>43891</v>
      </c>
      <c r="D107" s="34"/>
      <c r="E107" s="25"/>
    </row>
    <row r="108" spans="1:5" x14ac:dyDescent="0.25">
      <c r="A108" s="32"/>
      <c r="B108" s="37" t="s">
        <v>22</v>
      </c>
      <c r="C108" s="38">
        <v>1963.21</v>
      </c>
      <c r="D108" s="34"/>
      <c r="E108" s="25"/>
    </row>
    <row r="109" spans="1:5" x14ac:dyDescent="0.25">
      <c r="A109" s="32"/>
      <c r="B109" s="20" t="s">
        <v>23</v>
      </c>
      <c r="C109" s="18">
        <v>1857.27</v>
      </c>
      <c r="D109" s="34"/>
      <c r="E109" s="25"/>
    </row>
    <row r="110" spans="1:5" x14ac:dyDescent="0.25">
      <c r="A110" s="32"/>
      <c r="B110" s="20" t="s">
        <v>4</v>
      </c>
      <c r="C110" s="18">
        <v>1639.96</v>
      </c>
      <c r="D110" s="34"/>
      <c r="E110" s="25"/>
    </row>
    <row r="111" spans="1:5" x14ac:dyDescent="0.25">
      <c r="A111" s="32"/>
      <c r="B111" s="20" t="s">
        <v>146</v>
      </c>
      <c r="C111" s="18">
        <v>2259.17</v>
      </c>
      <c r="D111" s="34"/>
      <c r="E111" s="25"/>
    </row>
    <row r="112" spans="1:5" x14ac:dyDescent="0.25">
      <c r="A112" s="32"/>
      <c r="B112" s="20" t="s">
        <v>24</v>
      </c>
      <c r="C112" s="18">
        <v>1555.57</v>
      </c>
      <c r="D112" s="34"/>
      <c r="E112" s="25"/>
    </row>
    <row r="113" spans="1:5" x14ac:dyDescent="0.25">
      <c r="A113" s="32"/>
      <c r="B113" s="20" t="s">
        <v>5</v>
      </c>
      <c r="C113" s="18">
        <v>1269.96</v>
      </c>
      <c r="D113" s="34"/>
      <c r="E113" s="25"/>
    </row>
    <row r="114" spans="1:5" x14ac:dyDescent="0.25">
      <c r="A114" s="32"/>
      <c r="B114" s="20" t="s">
        <v>27</v>
      </c>
      <c r="C114" s="18">
        <v>1484.23</v>
      </c>
      <c r="D114" s="34"/>
      <c r="E114" s="25"/>
    </row>
    <row r="115" spans="1:5" x14ac:dyDescent="0.25">
      <c r="A115" s="32"/>
      <c r="B115" s="20" t="s">
        <v>28</v>
      </c>
      <c r="C115" s="18">
        <v>1586.1</v>
      </c>
      <c r="D115" s="34"/>
      <c r="E115" s="25"/>
    </row>
    <row r="116" spans="1:5" x14ac:dyDescent="0.25">
      <c r="A116" s="32"/>
      <c r="B116" s="20" t="s">
        <v>11</v>
      </c>
      <c r="C116" s="18">
        <v>1806.14</v>
      </c>
      <c r="D116" s="34"/>
      <c r="E116" s="25"/>
    </row>
    <row r="117" spans="1:5" x14ac:dyDescent="0.25">
      <c r="A117" s="32"/>
      <c r="B117" s="20" t="s">
        <v>147</v>
      </c>
      <c r="C117" s="18">
        <v>1972.11</v>
      </c>
      <c r="D117" s="34"/>
      <c r="E117" s="25"/>
    </row>
    <row r="118" spans="1:5" x14ac:dyDescent="0.25">
      <c r="A118" s="32"/>
      <c r="B118" s="20" t="s">
        <v>148</v>
      </c>
      <c r="C118" s="18">
        <v>1851.29</v>
      </c>
      <c r="D118" s="34"/>
      <c r="E118" s="25"/>
    </row>
    <row r="119" spans="1:5" x14ac:dyDescent="0.25">
      <c r="A119" s="32"/>
      <c r="B119" s="20" t="s">
        <v>45</v>
      </c>
      <c r="C119" s="18">
        <v>1220.02</v>
      </c>
      <c r="D119" s="34"/>
      <c r="E119" s="25"/>
    </row>
    <row r="120" spans="1:5" x14ac:dyDescent="0.25">
      <c r="A120" s="32"/>
      <c r="B120" s="20" t="s">
        <v>35</v>
      </c>
      <c r="C120" s="18">
        <v>1926.83</v>
      </c>
      <c r="D120" s="34"/>
      <c r="E120" s="25"/>
    </row>
    <row r="121" spans="1:5" x14ac:dyDescent="0.25">
      <c r="A121" s="32"/>
      <c r="B121" s="20" t="s">
        <v>12</v>
      </c>
      <c r="C121" s="18">
        <v>1854.54</v>
      </c>
      <c r="D121" s="34"/>
      <c r="E121" s="25"/>
    </row>
    <row r="122" spans="1:5" x14ac:dyDescent="0.25">
      <c r="A122" s="32"/>
      <c r="B122" s="20" t="s">
        <v>6</v>
      </c>
      <c r="C122" s="18">
        <v>1811.14</v>
      </c>
      <c r="D122" s="34"/>
      <c r="E122" s="25"/>
    </row>
    <row r="123" spans="1:5" x14ac:dyDescent="0.25">
      <c r="A123" s="32"/>
      <c r="B123" s="20" t="s">
        <v>29</v>
      </c>
      <c r="C123" s="18">
        <v>1470.43</v>
      </c>
      <c r="D123" s="34"/>
      <c r="E123" s="25"/>
    </row>
    <row r="124" spans="1:5" x14ac:dyDescent="0.25">
      <c r="A124" s="32"/>
      <c r="B124" s="20" t="s">
        <v>7</v>
      </c>
      <c r="C124" s="18">
        <v>2243.59</v>
      </c>
      <c r="D124" s="34"/>
      <c r="E124" s="25"/>
    </row>
    <row r="125" spans="1:5" x14ac:dyDescent="0.25">
      <c r="A125" s="32"/>
      <c r="B125" s="20" t="s">
        <v>13</v>
      </c>
      <c r="C125" s="18">
        <v>1399.29</v>
      </c>
      <c r="D125" s="34"/>
      <c r="E125" s="25"/>
    </row>
    <row r="126" spans="1:5" x14ac:dyDescent="0.25">
      <c r="A126" s="32"/>
      <c r="B126" s="20" t="s">
        <v>30</v>
      </c>
      <c r="C126" s="18">
        <v>2506.81</v>
      </c>
      <c r="D126" s="34"/>
      <c r="E126" s="25"/>
    </row>
    <row r="127" spans="1:5" x14ac:dyDescent="0.25">
      <c r="A127" s="32"/>
      <c r="B127" s="20" t="s">
        <v>1</v>
      </c>
      <c r="C127" s="18">
        <v>2676.64</v>
      </c>
      <c r="D127" s="34"/>
      <c r="E127" s="25"/>
    </row>
    <row r="128" spans="1:5" x14ac:dyDescent="0.25">
      <c r="A128" s="32"/>
      <c r="B128" s="20" t="s">
        <v>149</v>
      </c>
      <c r="C128" s="18">
        <v>1976.7</v>
      </c>
      <c r="D128" s="34"/>
      <c r="E128" s="25"/>
    </row>
    <row r="129" spans="1:5" x14ac:dyDescent="0.25">
      <c r="A129" s="32"/>
      <c r="B129" s="20" t="s">
        <v>25</v>
      </c>
      <c r="C129" s="18">
        <v>1624.46</v>
      </c>
      <c r="D129" s="34"/>
      <c r="E129" s="25"/>
    </row>
    <row r="130" spans="1:5" x14ac:dyDescent="0.25">
      <c r="A130" s="32"/>
      <c r="B130" s="20" t="s">
        <v>8</v>
      </c>
      <c r="C130" s="18">
        <v>1818.64</v>
      </c>
      <c r="D130" s="34"/>
      <c r="E130" s="25"/>
    </row>
    <row r="131" spans="1:5" x14ac:dyDescent="0.25">
      <c r="A131" s="32"/>
      <c r="B131" s="20" t="s">
        <v>43</v>
      </c>
      <c r="C131" s="18">
        <v>1706.64</v>
      </c>
      <c r="D131" s="34"/>
      <c r="E131" s="25"/>
    </row>
    <row r="132" spans="1:5" x14ac:dyDescent="0.25">
      <c r="A132" s="32"/>
      <c r="B132" s="20" t="s">
        <v>26</v>
      </c>
      <c r="C132" s="18">
        <v>2147.9899999999998</v>
      </c>
      <c r="D132" s="34"/>
      <c r="E132" s="25"/>
    </row>
    <row r="133" spans="1:5" x14ac:dyDescent="0.25">
      <c r="A133" s="32"/>
      <c r="B133" s="20" t="s">
        <v>36</v>
      </c>
      <c r="C133" s="18">
        <v>2130.65</v>
      </c>
      <c r="D133" s="34"/>
      <c r="E133" s="25"/>
    </row>
    <row r="134" spans="1:5" x14ac:dyDescent="0.25">
      <c r="A134" s="32"/>
      <c r="B134" s="39" t="s">
        <v>15</v>
      </c>
      <c r="C134" s="40">
        <v>1470.18</v>
      </c>
      <c r="D134" s="34"/>
      <c r="E134" s="25"/>
    </row>
    <row r="135" spans="1:5" x14ac:dyDescent="0.25">
      <c r="A135" s="32"/>
      <c r="B135" s="39" t="s">
        <v>18</v>
      </c>
      <c r="C135" s="40">
        <v>1441.18</v>
      </c>
      <c r="D135" s="34"/>
      <c r="E135" s="25"/>
    </row>
    <row r="136" spans="1:5" x14ac:dyDescent="0.25">
      <c r="A136" s="32"/>
      <c r="B136" s="39" t="s">
        <v>16</v>
      </c>
      <c r="C136" s="40">
        <v>1330.7</v>
      </c>
      <c r="D136" s="34"/>
      <c r="E136" s="25"/>
    </row>
    <row r="137" spans="1:5" x14ac:dyDescent="0.25">
      <c r="A137" s="32"/>
      <c r="B137" s="39" t="s">
        <v>44</v>
      </c>
      <c r="C137" s="40">
        <v>1586.89</v>
      </c>
      <c r="D137" s="34"/>
      <c r="E137" s="25"/>
    </row>
    <row r="138" spans="1:5" x14ac:dyDescent="0.25">
      <c r="A138" s="32"/>
      <c r="B138" s="39" t="s">
        <v>19</v>
      </c>
      <c r="C138" s="40">
        <v>1561.59</v>
      </c>
      <c r="D138" s="34"/>
      <c r="E138" s="25"/>
    </row>
    <row r="139" spans="1:5" x14ac:dyDescent="0.25">
      <c r="A139" s="32"/>
      <c r="B139" s="39" t="s">
        <v>20</v>
      </c>
      <c r="C139" s="40">
        <v>1432.45</v>
      </c>
      <c r="D139" s="34"/>
      <c r="E139" s="25"/>
    </row>
    <row r="140" spans="1:5" x14ac:dyDescent="0.25">
      <c r="A140" s="32"/>
      <c r="B140" s="39" t="s">
        <v>37</v>
      </c>
      <c r="C140" s="40">
        <v>2195.19</v>
      </c>
      <c r="D140" s="34"/>
      <c r="E140" s="25"/>
    </row>
    <row r="141" spans="1:5" ht="15.75" thickBot="1" x14ac:dyDescent="0.3">
      <c r="A141" s="32"/>
      <c r="B141" s="39" t="s">
        <v>21</v>
      </c>
      <c r="C141" s="40">
        <v>2147.59</v>
      </c>
      <c r="D141" s="34"/>
      <c r="E141" s="25"/>
    </row>
    <row r="142" spans="1:5" ht="15.75" thickBot="1" x14ac:dyDescent="0.3">
      <c r="A142" s="32"/>
      <c r="B142" s="41" t="s">
        <v>150</v>
      </c>
      <c r="C142" s="42">
        <f>SUM(C108:C141)</f>
        <v>60925.149999999994</v>
      </c>
      <c r="D142" s="34"/>
      <c r="E142" s="25"/>
    </row>
    <row r="143" spans="1:5" x14ac:dyDescent="0.25">
      <c r="A143" s="32"/>
      <c r="B143" s="33"/>
      <c r="C143" s="34"/>
      <c r="D143" s="34"/>
      <c r="E143" s="25"/>
    </row>
    <row r="144" spans="1:5" x14ac:dyDescent="0.25">
      <c r="A144" s="61" t="s">
        <v>157</v>
      </c>
      <c r="B144" s="43"/>
      <c r="C144" s="43"/>
      <c r="E144" s="25"/>
    </row>
    <row r="145" spans="1:5" x14ac:dyDescent="0.25">
      <c r="A145" s="61"/>
      <c r="B145" s="43"/>
      <c r="C145" s="43"/>
      <c r="E145" s="25"/>
    </row>
    <row r="146" spans="1:5" x14ac:dyDescent="0.25">
      <c r="A146" s="62"/>
      <c r="B146" s="44"/>
      <c r="C146" s="45"/>
      <c r="E146" s="25"/>
    </row>
    <row r="147" spans="1:5" x14ac:dyDescent="0.25">
      <c r="A147" s="63"/>
      <c r="B147" s="46" t="s">
        <v>151</v>
      </c>
      <c r="C147" s="47" t="s">
        <v>152</v>
      </c>
      <c r="E147" s="25"/>
    </row>
    <row r="148" spans="1:5" x14ac:dyDescent="0.25">
      <c r="A148" s="62"/>
      <c r="B148" s="44" t="s">
        <v>153</v>
      </c>
      <c r="C148" s="48" t="s">
        <v>154</v>
      </c>
      <c r="E148" s="25"/>
    </row>
    <row r="149" spans="1:5" x14ac:dyDescent="0.25">
      <c r="A149" s="62"/>
      <c r="B149" s="44" t="s">
        <v>155</v>
      </c>
      <c r="C149" s="48" t="s">
        <v>156</v>
      </c>
      <c r="E149" s="25"/>
    </row>
    <row r="150" spans="1:5" x14ac:dyDescent="0.25">
      <c r="A150" s="49"/>
      <c r="D150" s="27"/>
      <c r="E150" s="25"/>
    </row>
    <row r="151" spans="1:5" x14ac:dyDescent="0.25">
      <c r="A151" s="49"/>
      <c r="D151" s="27"/>
      <c r="E151" s="25"/>
    </row>
    <row r="152" spans="1:5" x14ac:dyDescent="0.25">
      <c r="A152" s="32"/>
      <c r="B152" s="33"/>
      <c r="C152" s="34"/>
      <c r="D152" s="34"/>
      <c r="E152" s="25"/>
    </row>
    <row r="153" spans="1:5" x14ac:dyDescent="0.25">
      <c r="A153" s="32"/>
      <c r="B153" s="33"/>
      <c r="C153" s="34"/>
      <c r="D153" s="34"/>
      <c r="E153" s="25"/>
    </row>
    <row r="154" spans="1:5" x14ac:dyDescent="0.25">
      <c r="A154" s="32"/>
      <c r="B154" s="33"/>
      <c r="C154" s="34"/>
      <c r="D154" s="34"/>
      <c r="E154" s="25"/>
    </row>
    <row r="155" spans="1:5" x14ac:dyDescent="0.25">
      <c r="A155" s="32"/>
      <c r="B155" s="33"/>
      <c r="C155" s="34"/>
      <c r="D155" s="34"/>
      <c r="E155" s="25"/>
    </row>
    <row r="156" spans="1:5" x14ac:dyDescent="0.25">
      <c r="A156" s="32"/>
      <c r="B156" s="33"/>
      <c r="C156" s="34"/>
      <c r="D156" s="34"/>
      <c r="E156" s="25"/>
    </row>
    <row r="157" spans="1:5" x14ac:dyDescent="0.25">
      <c r="A157" s="32"/>
      <c r="B157" s="33"/>
      <c r="C157" s="34"/>
      <c r="D157" s="34"/>
      <c r="E157" s="25"/>
    </row>
    <row r="158" spans="1:5" x14ac:dyDescent="0.25">
      <c r="A158" s="32"/>
      <c r="B158" s="33"/>
      <c r="C158" s="34"/>
      <c r="D158" s="34"/>
      <c r="E158" s="25"/>
    </row>
    <row r="159" spans="1:5" x14ac:dyDescent="0.25">
      <c r="A159" s="32"/>
      <c r="B159" s="33"/>
      <c r="C159" s="34"/>
      <c r="D159" s="34"/>
      <c r="E159" s="25"/>
    </row>
    <row r="160" spans="1:5" x14ac:dyDescent="0.25">
      <c r="A160" s="32"/>
      <c r="B160" s="33"/>
      <c r="C160" s="34"/>
      <c r="D160" s="34"/>
      <c r="E160" s="25"/>
    </row>
    <row r="161" spans="1:5" x14ac:dyDescent="0.25">
      <c r="A161" s="32"/>
      <c r="B161" s="33"/>
      <c r="C161" s="34"/>
      <c r="D161" s="34"/>
      <c r="E161" s="25"/>
    </row>
    <row r="162" spans="1:5" x14ac:dyDescent="0.25">
      <c r="A162" s="32"/>
      <c r="B162" s="33"/>
      <c r="C162" s="34"/>
      <c r="D162" s="34"/>
      <c r="E162" s="25"/>
    </row>
    <row r="163" spans="1:5" x14ac:dyDescent="0.25">
      <c r="A163" s="32"/>
      <c r="B163" s="33"/>
      <c r="C163" s="34"/>
      <c r="D163" s="34"/>
      <c r="E163" s="25"/>
    </row>
    <row r="164" spans="1:5" x14ac:dyDescent="0.25">
      <c r="A164" s="32"/>
      <c r="B164" s="33"/>
      <c r="C164" s="34"/>
      <c r="D164" s="34"/>
      <c r="E164" s="25"/>
    </row>
    <row r="165" spans="1:5" x14ac:dyDescent="0.25">
      <c r="A165" s="32"/>
      <c r="B165" s="33"/>
      <c r="C165" s="34"/>
      <c r="D165" s="34"/>
      <c r="E165" s="25"/>
    </row>
    <row r="166" spans="1:5" x14ac:dyDescent="0.25">
      <c r="A166" s="32"/>
      <c r="B166" s="33"/>
      <c r="C166" s="34"/>
      <c r="D166" s="34"/>
      <c r="E166" s="25"/>
    </row>
    <row r="167" spans="1:5" x14ac:dyDescent="0.25">
      <c r="A167" s="32"/>
      <c r="B167" s="33"/>
      <c r="C167" s="34"/>
      <c r="D167" s="34"/>
      <c r="E167" s="25"/>
    </row>
    <row r="168" spans="1:5" x14ac:dyDescent="0.25">
      <c r="A168" s="32"/>
      <c r="B168" s="33"/>
      <c r="C168" s="34"/>
      <c r="D168" s="34"/>
      <c r="E168" s="25"/>
    </row>
    <row r="169" spans="1:5" x14ac:dyDescent="0.25">
      <c r="A169" s="32"/>
      <c r="B169" s="33"/>
      <c r="C169" s="34"/>
      <c r="D169" s="34"/>
      <c r="E169" s="25"/>
    </row>
    <row r="170" spans="1:5" x14ac:dyDescent="0.25">
      <c r="A170" s="65"/>
      <c r="B170" s="12"/>
      <c r="C170" s="7"/>
      <c r="D170" s="7"/>
      <c r="E170" s="25"/>
    </row>
    <row r="171" spans="1:5" x14ac:dyDescent="0.25">
      <c r="A171" s="65"/>
      <c r="B171" s="12"/>
      <c r="C171" s="7"/>
      <c r="D171" s="7"/>
      <c r="E171" s="25"/>
    </row>
    <row r="172" spans="1:5" x14ac:dyDescent="0.25">
      <c r="A172" s="65"/>
      <c r="B172" s="12"/>
      <c r="C172" s="7"/>
      <c r="D172" s="7"/>
      <c r="E172" s="25"/>
    </row>
    <row r="173" spans="1:5" x14ac:dyDescent="0.25">
      <c r="A173" s="65"/>
      <c r="B173" s="12"/>
      <c r="C173" s="7"/>
      <c r="D173" s="7"/>
      <c r="E173" s="25"/>
    </row>
    <row r="174" spans="1:5" x14ac:dyDescent="0.25">
      <c r="A174" s="65"/>
      <c r="B174" s="12"/>
      <c r="C174" s="7"/>
      <c r="D174" s="7"/>
      <c r="E174" s="25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opLeftCell="A127" workbookViewId="0">
      <selection activeCell="D140" sqref="D140"/>
    </sheetView>
  </sheetViews>
  <sheetFormatPr defaultRowHeight="15" x14ac:dyDescent="0.25"/>
  <cols>
    <col min="1" max="1" width="10.7109375" style="26" bestFit="1" customWidth="1"/>
    <col min="2" max="2" width="8.7109375" style="28" customWidth="1"/>
    <col min="3" max="3" width="41.5703125" style="26" customWidth="1"/>
    <col min="4" max="4" width="38.42578125" style="26" customWidth="1"/>
    <col min="5" max="5" width="11.28515625" style="27" customWidth="1"/>
    <col min="6" max="6" width="11" style="27" customWidth="1"/>
    <col min="7" max="7" width="10.140625" style="27" customWidth="1"/>
    <col min="8" max="16384" width="9.140625" style="26"/>
  </cols>
  <sheetData>
    <row r="1" spans="1:7" x14ac:dyDescent="0.25">
      <c r="B1" s="67"/>
      <c r="C1" s="166" t="s">
        <v>275</v>
      </c>
      <c r="D1" s="166"/>
      <c r="F1" s="26"/>
      <c r="G1" s="26"/>
    </row>
    <row r="2" spans="1:7" x14ac:dyDescent="0.25">
      <c r="B2" s="67"/>
      <c r="C2" s="167" t="s">
        <v>284</v>
      </c>
      <c r="D2" s="167"/>
      <c r="F2" s="26"/>
      <c r="G2" s="26"/>
    </row>
    <row r="3" spans="1:7" x14ac:dyDescent="0.25">
      <c r="B3" s="67"/>
      <c r="C3" s="168" t="s">
        <v>276</v>
      </c>
      <c r="D3" s="168"/>
      <c r="F3" s="26"/>
      <c r="G3" s="26"/>
    </row>
    <row r="4" spans="1:7" ht="35.25" x14ac:dyDescent="0.25">
      <c r="A4" s="68" t="s">
        <v>277</v>
      </c>
      <c r="B4" s="69" t="s">
        <v>278</v>
      </c>
      <c r="C4" s="70" t="s">
        <v>279</v>
      </c>
      <c r="D4" s="71" t="s">
        <v>280</v>
      </c>
      <c r="E4" s="72" t="s">
        <v>281</v>
      </c>
      <c r="F4" s="73" t="s">
        <v>282</v>
      </c>
      <c r="G4" s="74" t="s">
        <v>283</v>
      </c>
    </row>
    <row r="5" spans="1:7" x14ac:dyDescent="0.25">
      <c r="A5" s="75">
        <v>43892</v>
      </c>
      <c r="B5" s="76">
        <v>9180</v>
      </c>
      <c r="C5" s="30" t="s">
        <v>265</v>
      </c>
      <c r="D5" s="30" t="s">
        <v>302</v>
      </c>
      <c r="E5" s="31">
        <v>999.8</v>
      </c>
      <c r="F5" s="31">
        <v>999.8</v>
      </c>
      <c r="G5" s="31">
        <v>0</v>
      </c>
    </row>
    <row r="6" spans="1:7" x14ac:dyDescent="0.25">
      <c r="A6" s="75">
        <v>43892</v>
      </c>
      <c r="B6" s="76">
        <v>9182</v>
      </c>
      <c r="C6" s="30" t="s">
        <v>265</v>
      </c>
      <c r="D6" s="30" t="s">
        <v>302</v>
      </c>
      <c r="E6" s="31">
        <v>34.5</v>
      </c>
      <c r="F6" s="31">
        <v>34.5</v>
      </c>
      <c r="G6" s="31">
        <v>0</v>
      </c>
    </row>
    <row r="7" spans="1:7" x14ac:dyDescent="0.25">
      <c r="A7" s="75">
        <v>43892</v>
      </c>
      <c r="B7" s="76">
        <v>5889</v>
      </c>
      <c r="C7" s="30" t="s">
        <v>248</v>
      </c>
      <c r="D7" s="30" t="s">
        <v>272</v>
      </c>
      <c r="E7" s="31">
        <v>4276.75</v>
      </c>
      <c r="F7" s="31">
        <v>4276.75</v>
      </c>
      <c r="G7" s="31">
        <v>0</v>
      </c>
    </row>
    <row r="8" spans="1:7" x14ac:dyDescent="0.25">
      <c r="A8" s="75">
        <v>43893</v>
      </c>
      <c r="B8" s="76">
        <v>1996</v>
      </c>
      <c r="C8" s="30" t="s">
        <v>262</v>
      </c>
      <c r="D8" s="30" t="s">
        <v>304</v>
      </c>
      <c r="E8" s="31">
        <v>2604.71</v>
      </c>
      <c r="F8" s="31">
        <v>2604.71</v>
      </c>
      <c r="G8" s="31">
        <v>0</v>
      </c>
    </row>
    <row r="9" spans="1:7" x14ac:dyDescent="0.25">
      <c r="A9" s="75">
        <v>43893</v>
      </c>
      <c r="B9" s="76">
        <v>7855</v>
      </c>
      <c r="C9" s="30" t="s">
        <v>31</v>
      </c>
      <c r="D9" s="30" t="s">
        <v>309</v>
      </c>
      <c r="E9" s="31">
        <v>443.8</v>
      </c>
      <c r="F9" s="31">
        <v>443.8</v>
      </c>
      <c r="G9" s="31">
        <v>0</v>
      </c>
    </row>
    <row r="10" spans="1:7" x14ac:dyDescent="0.25">
      <c r="A10" s="75">
        <v>43893</v>
      </c>
      <c r="B10" s="76">
        <v>10139</v>
      </c>
      <c r="C10" s="30" t="s">
        <v>297</v>
      </c>
      <c r="D10" s="39" t="s">
        <v>305</v>
      </c>
      <c r="E10" s="31">
        <v>380</v>
      </c>
      <c r="F10" s="31">
        <v>380</v>
      </c>
      <c r="G10" s="31">
        <v>0</v>
      </c>
    </row>
    <row r="11" spans="1:7" x14ac:dyDescent="0.25">
      <c r="A11" s="75">
        <v>43893</v>
      </c>
      <c r="B11" s="76">
        <v>2244</v>
      </c>
      <c r="C11" s="30" t="s">
        <v>298</v>
      </c>
      <c r="D11" s="39" t="s">
        <v>305</v>
      </c>
      <c r="E11" s="31">
        <v>1018.09</v>
      </c>
      <c r="F11" s="31">
        <v>1018.09</v>
      </c>
      <c r="G11" s="31">
        <v>0</v>
      </c>
    </row>
    <row r="12" spans="1:7" x14ac:dyDescent="0.25">
      <c r="A12" s="75">
        <v>43893</v>
      </c>
      <c r="B12" s="76">
        <v>5512</v>
      </c>
      <c r="C12" s="30" t="s">
        <v>242</v>
      </c>
      <c r="D12" s="39" t="s">
        <v>306</v>
      </c>
      <c r="E12" s="31">
        <v>106.5</v>
      </c>
      <c r="F12" s="31">
        <v>106.5</v>
      </c>
      <c r="G12" s="31">
        <v>0</v>
      </c>
    </row>
    <row r="13" spans="1:7" x14ac:dyDescent="0.25">
      <c r="A13" s="75">
        <v>43894</v>
      </c>
      <c r="B13" s="76">
        <v>536024</v>
      </c>
      <c r="C13" s="30" t="s">
        <v>246</v>
      </c>
      <c r="D13" s="30" t="s">
        <v>286</v>
      </c>
      <c r="E13" s="31">
        <v>469.06</v>
      </c>
      <c r="F13" s="31">
        <v>469.06</v>
      </c>
      <c r="G13" s="31">
        <v>0</v>
      </c>
    </row>
    <row r="14" spans="1:7" x14ac:dyDescent="0.25">
      <c r="A14" s="75">
        <v>43894</v>
      </c>
      <c r="B14" s="76">
        <v>939384</v>
      </c>
      <c r="C14" s="30" t="s">
        <v>245</v>
      </c>
      <c r="D14" s="30" t="s">
        <v>286</v>
      </c>
      <c r="E14" s="31">
        <v>1557.02</v>
      </c>
      <c r="F14" s="31">
        <v>1557.02</v>
      </c>
      <c r="G14" s="31">
        <v>0</v>
      </c>
    </row>
    <row r="15" spans="1:7" x14ac:dyDescent="0.25">
      <c r="A15" s="75">
        <v>43894</v>
      </c>
      <c r="B15" s="76">
        <v>536025</v>
      </c>
      <c r="C15" s="30" t="s">
        <v>246</v>
      </c>
      <c r="D15" s="30" t="s">
        <v>272</v>
      </c>
      <c r="E15" s="31">
        <v>183.55</v>
      </c>
      <c r="F15" s="31">
        <v>183.55</v>
      </c>
      <c r="G15" s="31">
        <v>0</v>
      </c>
    </row>
    <row r="16" spans="1:7" x14ac:dyDescent="0.25">
      <c r="A16" s="75">
        <v>43895</v>
      </c>
      <c r="B16" s="76">
        <v>17576</v>
      </c>
      <c r="C16" s="30" t="s">
        <v>274</v>
      </c>
      <c r="D16" s="30" t="s">
        <v>304</v>
      </c>
      <c r="E16" s="31">
        <v>44</v>
      </c>
      <c r="F16" s="31">
        <v>44</v>
      </c>
      <c r="G16" s="31">
        <v>0</v>
      </c>
    </row>
    <row r="17" spans="1:7" x14ac:dyDescent="0.25">
      <c r="A17" s="75">
        <v>43895</v>
      </c>
      <c r="B17" s="76">
        <v>46377070</v>
      </c>
      <c r="C17" s="30" t="s">
        <v>250</v>
      </c>
      <c r="D17" s="30" t="s">
        <v>307</v>
      </c>
      <c r="E17" s="31">
        <v>232.17</v>
      </c>
      <c r="F17" s="31">
        <v>232.17</v>
      </c>
      <c r="G17" s="31">
        <v>0</v>
      </c>
    </row>
    <row r="18" spans="1:7" x14ac:dyDescent="0.25">
      <c r="A18" s="75">
        <v>43895</v>
      </c>
      <c r="B18" s="76">
        <v>46405094</v>
      </c>
      <c r="C18" s="30" t="s">
        <v>250</v>
      </c>
      <c r="D18" s="30" t="s">
        <v>307</v>
      </c>
      <c r="E18" s="31">
        <v>659.34</v>
      </c>
      <c r="F18" s="31">
        <v>659.34</v>
      </c>
      <c r="G18" s="31">
        <v>0</v>
      </c>
    </row>
    <row r="19" spans="1:7" x14ac:dyDescent="0.25">
      <c r="A19" s="75">
        <v>43895</v>
      </c>
      <c r="B19" s="76">
        <v>46412296</v>
      </c>
      <c r="C19" s="30" t="s">
        <v>250</v>
      </c>
      <c r="D19" s="30" t="s">
        <v>307</v>
      </c>
      <c r="E19" s="31">
        <v>249.11</v>
      </c>
      <c r="F19" s="31">
        <v>249.11</v>
      </c>
      <c r="G19" s="31">
        <v>0</v>
      </c>
    </row>
    <row r="20" spans="1:7" x14ac:dyDescent="0.25">
      <c r="A20" s="75">
        <v>43895</v>
      </c>
      <c r="B20" s="76">
        <v>46364138</v>
      </c>
      <c r="C20" s="30" t="s">
        <v>250</v>
      </c>
      <c r="D20" s="30" t="s">
        <v>307</v>
      </c>
      <c r="E20" s="31">
        <v>448.14</v>
      </c>
      <c r="F20" s="31">
        <v>448.14</v>
      </c>
      <c r="G20" s="31">
        <v>0</v>
      </c>
    </row>
    <row r="21" spans="1:7" x14ac:dyDescent="0.25">
      <c r="A21" s="75">
        <v>43895</v>
      </c>
      <c r="B21" s="76">
        <v>46378843</v>
      </c>
      <c r="C21" s="30" t="s">
        <v>250</v>
      </c>
      <c r="D21" s="30" t="s">
        <v>307</v>
      </c>
      <c r="E21" s="31">
        <v>176.47</v>
      </c>
      <c r="F21" s="31">
        <v>176.47</v>
      </c>
      <c r="G21" s="31">
        <v>0</v>
      </c>
    </row>
    <row r="22" spans="1:7" x14ac:dyDescent="0.25">
      <c r="A22" s="75">
        <v>43895</v>
      </c>
      <c r="B22" s="76">
        <v>46364137</v>
      </c>
      <c r="C22" s="30" t="s">
        <v>250</v>
      </c>
      <c r="D22" s="30" t="s">
        <v>307</v>
      </c>
      <c r="E22" s="31">
        <v>171.46</v>
      </c>
      <c r="F22" s="31">
        <v>171.46</v>
      </c>
      <c r="G22" s="31">
        <v>0</v>
      </c>
    </row>
    <row r="23" spans="1:7" x14ac:dyDescent="0.25">
      <c r="A23" s="75">
        <v>43895</v>
      </c>
      <c r="B23" s="76">
        <v>46428528</v>
      </c>
      <c r="C23" s="30" t="s">
        <v>250</v>
      </c>
      <c r="D23" s="30" t="s">
        <v>307</v>
      </c>
      <c r="E23" s="31">
        <v>1356.68</v>
      </c>
      <c r="F23" s="31">
        <v>1356.68</v>
      </c>
      <c r="G23" s="31">
        <v>0</v>
      </c>
    </row>
    <row r="24" spans="1:7" x14ac:dyDescent="0.25">
      <c r="A24" s="75">
        <v>43898</v>
      </c>
      <c r="B24" s="76">
        <v>697557</v>
      </c>
      <c r="C24" s="30" t="s">
        <v>241</v>
      </c>
      <c r="D24" s="30" t="s">
        <v>307</v>
      </c>
      <c r="E24" s="31">
        <v>72.989999999999995</v>
      </c>
      <c r="F24" s="31">
        <v>72.989999999999995</v>
      </c>
      <c r="G24" s="31">
        <v>0</v>
      </c>
    </row>
    <row r="25" spans="1:7" x14ac:dyDescent="0.25">
      <c r="A25" s="75">
        <v>43898</v>
      </c>
      <c r="B25" s="76">
        <v>793</v>
      </c>
      <c r="C25" s="30" t="s">
        <v>261</v>
      </c>
      <c r="D25" s="30" t="s">
        <v>309</v>
      </c>
      <c r="E25" s="31">
        <v>154.5</v>
      </c>
      <c r="F25" s="31">
        <v>154.5</v>
      </c>
      <c r="G25" s="31">
        <v>0</v>
      </c>
    </row>
    <row r="26" spans="1:7" x14ac:dyDescent="0.25">
      <c r="A26" s="75">
        <v>43899</v>
      </c>
      <c r="B26" s="76">
        <v>2241404</v>
      </c>
      <c r="C26" s="30" t="s">
        <v>269</v>
      </c>
      <c r="D26" s="30" t="s">
        <v>304</v>
      </c>
      <c r="E26" s="31">
        <v>774.96</v>
      </c>
      <c r="F26" s="31">
        <v>774.96</v>
      </c>
      <c r="G26" s="31">
        <v>0</v>
      </c>
    </row>
    <row r="27" spans="1:7" x14ac:dyDescent="0.25">
      <c r="A27" s="75">
        <v>43899</v>
      </c>
      <c r="B27" s="76">
        <v>7269</v>
      </c>
      <c r="C27" s="30" t="s">
        <v>240</v>
      </c>
      <c r="D27" s="30" t="s">
        <v>307</v>
      </c>
      <c r="E27" s="31">
        <v>320</v>
      </c>
      <c r="F27" s="31">
        <v>320</v>
      </c>
      <c r="G27" s="31">
        <v>0</v>
      </c>
    </row>
    <row r="28" spans="1:7" x14ac:dyDescent="0.25">
      <c r="A28" s="75">
        <v>43899</v>
      </c>
      <c r="B28" s="76">
        <v>4743873</v>
      </c>
      <c r="C28" s="30" t="s">
        <v>299</v>
      </c>
      <c r="D28" s="30" t="s">
        <v>286</v>
      </c>
      <c r="E28" s="31">
        <v>483.92</v>
      </c>
      <c r="F28" s="31">
        <v>483.92</v>
      </c>
      <c r="G28" s="31">
        <v>0</v>
      </c>
    </row>
    <row r="29" spans="1:7" x14ac:dyDescent="0.25">
      <c r="A29" s="75">
        <v>43899</v>
      </c>
      <c r="B29" s="76">
        <v>813</v>
      </c>
      <c r="C29" s="90" t="s">
        <v>285</v>
      </c>
      <c r="D29" s="39" t="s">
        <v>305</v>
      </c>
      <c r="E29" s="31">
        <v>500</v>
      </c>
      <c r="F29" s="31">
        <v>500</v>
      </c>
      <c r="G29" s="31">
        <v>0</v>
      </c>
    </row>
    <row r="30" spans="1:7" x14ac:dyDescent="0.25">
      <c r="A30" s="75">
        <v>43899</v>
      </c>
      <c r="B30" s="76">
        <v>17310</v>
      </c>
      <c r="C30" s="30" t="s">
        <v>251</v>
      </c>
      <c r="D30" s="39" t="s">
        <v>306</v>
      </c>
      <c r="E30" s="31">
        <v>139.22999999999999</v>
      </c>
      <c r="F30" s="31">
        <v>139.22999999999999</v>
      </c>
      <c r="G30" s="31">
        <v>0</v>
      </c>
    </row>
    <row r="31" spans="1:7" x14ac:dyDescent="0.25">
      <c r="A31" s="75">
        <v>43899</v>
      </c>
      <c r="B31" s="76">
        <v>849854</v>
      </c>
      <c r="C31" s="30" t="s">
        <v>252</v>
      </c>
      <c r="D31" s="30" t="s">
        <v>307</v>
      </c>
      <c r="E31" s="31">
        <v>308.3</v>
      </c>
      <c r="F31" s="31">
        <v>308.3</v>
      </c>
      <c r="G31" s="31">
        <v>0</v>
      </c>
    </row>
    <row r="32" spans="1:7" x14ac:dyDescent="0.25">
      <c r="A32" s="75">
        <v>43900</v>
      </c>
      <c r="B32" s="76">
        <v>520</v>
      </c>
      <c r="C32" s="30" t="s">
        <v>256</v>
      </c>
      <c r="D32" s="39" t="s">
        <v>305</v>
      </c>
      <c r="E32" s="31">
        <v>130</v>
      </c>
      <c r="F32" s="31">
        <v>130</v>
      </c>
      <c r="G32" s="31">
        <v>0</v>
      </c>
    </row>
    <row r="33" spans="1:7" x14ac:dyDescent="0.25">
      <c r="A33" s="75">
        <v>43900</v>
      </c>
      <c r="B33" s="76">
        <v>888</v>
      </c>
      <c r="C33" s="30" t="s">
        <v>256</v>
      </c>
      <c r="D33" s="39" t="s">
        <v>305</v>
      </c>
      <c r="E33" s="31">
        <v>778</v>
      </c>
      <c r="F33" s="31">
        <v>778</v>
      </c>
      <c r="G33" s="31">
        <v>0</v>
      </c>
    </row>
    <row r="34" spans="1:7" x14ac:dyDescent="0.25">
      <c r="A34" s="75">
        <v>43901</v>
      </c>
      <c r="B34" s="76">
        <v>9131</v>
      </c>
      <c r="C34" s="30" t="s">
        <v>273</v>
      </c>
      <c r="D34" s="30" t="s">
        <v>304</v>
      </c>
      <c r="E34" s="31">
        <v>236</v>
      </c>
      <c r="F34" s="31">
        <v>236</v>
      </c>
      <c r="G34" s="31">
        <v>0</v>
      </c>
    </row>
    <row r="35" spans="1:7" x14ac:dyDescent="0.25">
      <c r="A35" s="75">
        <v>43901</v>
      </c>
      <c r="B35" s="76">
        <v>3387</v>
      </c>
      <c r="C35" s="30" t="s">
        <v>257</v>
      </c>
      <c r="D35" s="39" t="s">
        <v>305</v>
      </c>
      <c r="E35" s="31">
        <v>417.6</v>
      </c>
      <c r="F35" s="31">
        <v>417.6</v>
      </c>
      <c r="G35" s="31">
        <v>0</v>
      </c>
    </row>
    <row r="36" spans="1:7" x14ac:dyDescent="0.25">
      <c r="A36" s="75">
        <v>43902</v>
      </c>
      <c r="B36" s="76">
        <v>311617</v>
      </c>
      <c r="C36" s="30" t="s">
        <v>263</v>
      </c>
      <c r="D36" s="30" t="s">
        <v>304</v>
      </c>
      <c r="E36" s="31">
        <v>75.66</v>
      </c>
      <c r="F36" s="31">
        <v>75.66</v>
      </c>
      <c r="G36" s="31">
        <v>0</v>
      </c>
    </row>
    <row r="37" spans="1:7" x14ac:dyDescent="0.25">
      <c r="A37" s="75">
        <v>43902</v>
      </c>
      <c r="B37" s="76">
        <v>845767</v>
      </c>
      <c r="C37" s="30" t="s">
        <v>255</v>
      </c>
      <c r="D37" s="30" t="s">
        <v>303</v>
      </c>
      <c r="E37" s="31">
        <v>2171.4899999999998</v>
      </c>
      <c r="F37" s="31">
        <v>2171.4899999999998</v>
      </c>
      <c r="G37" s="31">
        <v>0</v>
      </c>
    </row>
    <row r="38" spans="1:7" x14ac:dyDescent="0.25">
      <c r="A38" s="75">
        <v>43903</v>
      </c>
      <c r="B38" s="76">
        <v>618067</v>
      </c>
      <c r="C38" s="30" t="s">
        <v>0</v>
      </c>
      <c r="D38" s="30" t="s">
        <v>307</v>
      </c>
      <c r="E38" s="31">
        <v>124.9</v>
      </c>
      <c r="F38" s="31">
        <v>124.9</v>
      </c>
      <c r="G38" s="31">
        <v>0</v>
      </c>
    </row>
    <row r="39" spans="1:7" x14ac:dyDescent="0.25">
      <c r="A39" s="75">
        <v>43903</v>
      </c>
      <c r="B39" s="76">
        <v>524</v>
      </c>
      <c r="C39" s="30" t="s">
        <v>256</v>
      </c>
      <c r="D39" s="39" t="s">
        <v>305</v>
      </c>
      <c r="E39" s="31">
        <v>60</v>
      </c>
      <c r="F39" s="31">
        <v>60</v>
      </c>
      <c r="G39" s="31">
        <v>0</v>
      </c>
    </row>
    <row r="40" spans="1:7" x14ac:dyDescent="0.25">
      <c r="A40" s="75">
        <v>43903</v>
      </c>
      <c r="B40" s="76">
        <v>896</v>
      </c>
      <c r="C40" s="30" t="s">
        <v>256</v>
      </c>
      <c r="D40" s="39" t="s">
        <v>305</v>
      </c>
      <c r="E40" s="31">
        <v>78</v>
      </c>
      <c r="F40" s="31">
        <v>78</v>
      </c>
      <c r="G40" s="31">
        <v>0</v>
      </c>
    </row>
    <row r="41" spans="1:7" x14ac:dyDescent="0.25">
      <c r="A41" s="75">
        <v>43904</v>
      </c>
      <c r="B41" s="76">
        <v>656974</v>
      </c>
      <c r="C41" s="30" t="s">
        <v>271</v>
      </c>
      <c r="D41" s="30" t="s">
        <v>302</v>
      </c>
      <c r="E41" s="31">
        <v>81.900000000000006</v>
      </c>
      <c r="F41" s="31">
        <v>81.900000000000006</v>
      </c>
      <c r="G41" s="31">
        <v>0</v>
      </c>
    </row>
    <row r="42" spans="1:7" x14ac:dyDescent="0.25">
      <c r="A42" s="75">
        <v>43905</v>
      </c>
      <c r="B42" s="76">
        <v>631486</v>
      </c>
      <c r="C42" s="30" t="s">
        <v>241</v>
      </c>
      <c r="D42" s="30" t="s">
        <v>307</v>
      </c>
      <c r="E42" s="31">
        <v>486.36</v>
      </c>
      <c r="F42" s="31">
        <v>486.36</v>
      </c>
      <c r="G42" s="31">
        <v>0</v>
      </c>
    </row>
    <row r="43" spans="1:7" x14ac:dyDescent="0.25">
      <c r="A43" s="75">
        <v>43906</v>
      </c>
      <c r="B43" s="76">
        <v>742862</v>
      </c>
      <c r="C43" s="30" t="s">
        <v>266</v>
      </c>
      <c r="D43" s="30" t="s">
        <v>302</v>
      </c>
      <c r="E43" s="31">
        <v>674.58</v>
      </c>
      <c r="F43" s="31">
        <v>674.58</v>
      </c>
      <c r="G43" s="31">
        <v>0</v>
      </c>
    </row>
    <row r="44" spans="1:7" x14ac:dyDescent="0.25">
      <c r="A44" s="75">
        <v>43906</v>
      </c>
      <c r="B44" s="76">
        <v>109</v>
      </c>
      <c r="C44" s="30" t="s">
        <v>270</v>
      </c>
      <c r="D44" s="39" t="s">
        <v>305</v>
      </c>
      <c r="E44" s="31">
        <v>2845.5</v>
      </c>
      <c r="F44" s="31">
        <v>2845.5</v>
      </c>
      <c r="G44" s="31">
        <v>0</v>
      </c>
    </row>
    <row r="45" spans="1:7" x14ac:dyDescent="0.25">
      <c r="A45" s="75">
        <v>43906</v>
      </c>
      <c r="B45" s="76">
        <v>101</v>
      </c>
      <c r="C45" s="30" t="s">
        <v>270</v>
      </c>
      <c r="D45" s="39" t="s">
        <v>305</v>
      </c>
      <c r="E45" s="31">
        <v>134</v>
      </c>
      <c r="F45" s="31">
        <v>134</v>
      </c>
      <c r="G45" s="31">
        <v>0</v>
      </c>
    </row>
    <row r="46" spans="1:7" x14ac:dyDescent="0.25">
      <c r="A46" s="75">
        <v>43906</v>
      </c>
      <c r="B46" s="76">
        <v>1188</v>
      </c>
      <c r="C46" s="30" t="s">
        <v>300</v>
      </c>
      <c r="D46" s="39" t="s">
        <v>306</v>
      </c>
      <c r="E46" s="31">
        <v>1450</v>
      </c>
      <c r="F46" s="31">
        <v>1450</v>
      </c>
      <c r="G46" s="31">
        <v>0</v>
      </c>
    </row>
    <row r="47" spans="1:7" x14ac:dyDescent="0.25">
      <c r="A47" s="75">
        <v>43906</v>
      </c>
      <c r="B47" s="76">
        <v>164341</v>
      </c>
      <c r="C47" s="30" t="s">
        <v>33</v>
      </c>
      <c r="D47" s="30" t="s">
        <v>302</v>
      </c>
      <c r="E47" s="31">
        <v>424.1</v>
      </c>
      <c r="F47" s="31">
        <v>424.1</v>
      </c>
      <c r="G47" s="31">
        <v>0</v>
      </c>
    </row>
    <row r="48" spans="1:7" x14ac:dyDescent="0.25">
      <c r="A48" s="75">
        <v>43907</v>
      </c>
      <c r="B48" s="76">
        <v>9162</v>
      </c>
      <c r="C48" s="30" t="s">
        <v>268</v>
      </c>
      <c r="D48" s="30" t="s">
        <v>304</v>
      </c>
      <c r="E48" s="31">
        <v>100</v>
      </c>
      <c r="F48" s="31">
        <v>100</v>
      </c>
      <c r="G48" s="31">
        <v>0</v>
      </c>
    </row>
    <row r="49" spans="1:7" x14ac:dyDescent="0.25">
      <c r="A49" s="75">
        <v>43907</v>
      </c>
      <c r="B49" s="76">
        <v>11399</v>
      </c>
      <c r="C49" s="30" t="s">
        <v>244</v>
      </c>
      <c r="D49" s="30" t="s">
        <v>302</v>
      </c>
      <c r="E49" s="31">
        <v>1814.1</v>
      </c>
      <c r="F49" s="31">
        <v>1814.1</v>
      </c>
      <c r="G49" s="31">
        <v>0</v>
      </c>
    </row>
    <row r="50" spans="1:7" x14ac:dyDescent="0.25">
      <c r="A50" s="75">
        <v>43907</v>
      </c>
      <c r="B50" s="76">
        <v>150</v>
      </c>
      <c r="C50" s="30" t="s">
        <v>267</v>
      </c>
      <c r="D50" s="39" t="s">
        <v>305</v>
      </c>
      <c r="E50" s="31">
        <v>504</v>
      </c>
      <c r="F50" s="31">
        <v>504</v>
      </c>
      <c r="G50" s="31">
        <v>0</v>
      </c>
    </row>
    <row r="51" spans="1:7" x14ac:dyDescent="0.25">
      <c r="A51" s="75">
        <v>43907</v>
      </c>
      <c r="B51" s="76">
        <v>742862</v>
      </c>
      <c r="C51" s="30" t="s">
        <v>266</v>
      </c>
      <c r="D51" s="30" t="s">
        <v>308</v>
      </c>
      <c r="E51" s="31">
        <v>416.04</v>
      </c>
      <c r="F51" s="31">
        <v>416.04</v>
      </c>
      <c r="G51" s="31">
        <v>0</v>
      </c>
    </row>
    <row r="52" spans="1:7" x14ac:dyDescent="0.25">
      <c r="A52" s="75">
        <v>43907</v>
      </c>
      <c r="B52" s="76">
        <v>4828</v>
      </c>
      <c r="C52" s="30" t="s">
        <v>301</v>
      </c>
      <c r="D52" s="30" t="s">
        <v>308</v>
      </c>
      <c r="E52" s="31">
        <v>160</v>
      </c>
      <c r="F52" s="31">
        <v>160</v>
      </c>
      <c r="G52" s="31">
        <v>0</v>
      </c>
    </row>
    <row r="53" spans="1:7" x14ac:dyDescent="0.25">
      <c r="A53" s="75">
        <v>43907</v>
      </c>
      <c r="B53" s="76">
        <v>774047</v>
      </c>
      <c r="C53" s="30" t="s">
        <v>241</v>
      </c>
      <c r="D53" s="30" t="s">
        <v>307</v>
      </c>
      <c r="E53" s="31">
        <v>124.65</v>
      </c>
      <c r="F53" s="31">
        <v>124.65</v>
      </c>
      <c r="G53" s="31">
        <v>0</v>
      </c>
    </row>
    <row r="54" spans="1:7" x14ac:dyDescent="0.25">
      <c r="A54" s="75">
        <v>43908</v>
      </c>
      <c r="B54" s="76">
        <v>2006</v>
      </c>
      <c r="C54" s="30" t="s">
        <v>262</v>
      </c>
      <c r="D54" s="30" t="s">
        <v>304</v>
      </c>
      <c r="E54" s="31">
        <v>4311.96</v>
      </c>
      <c r="F54" s="31">
        <v>4311.96</v>
      </c>
      <c r="G54" s="31">
        <v>0</v>
      </c>
    </row>
    <row r="55" spans="1:7" x14ac:dyDescent="0.25">
      <c r="A55" s="75">
        <v>43908</v>
      </c>
      <c r="B55" s="76">
        <v>806</v>
      </c>
      <c r="C55" s="30" t="s">
        <v>261</v>
      </c>
      <c r="D55" s="30" t="s">
        <v>309</v>
      </c>
      <c r="E55" s="31">
        <v>11</v>
      </c>
      <c r="F55" s="31">
        <v>11</v>
      </c>
      <c r="G55" s="31">
        <v>0</v>
      </c>
    </row>
    <row r="56" spans="1:7" x14ac:dyDescent="0.25">
      <c r="A56" s="75">
        <v>43909</v>
      </c>
      <c r="B56" s="76">
        <v>311618</v>
      </c>
      <c r="C56" s="30" t="s">
        <v>263</v>
      </c>
      <c r="D56" s="30" t="s">
        <v>302</v>
      </c>
      <c r="E56" s="31">
        <v>261.2</v>
      </c>
      <c r="F56" s="31">
        <v>261.2</v>
      </c>
      <c r="G56" s="31">
        <v>0</v>
      </c>
    </row>
    <row r="57" spans="1:7" x14ac:dyDescent="0.25">
      <c r="A57" s="75">
        <v>43909</v>
      </c>
      <c r="B57" s="76">
        <v>406909</v>
      </c>
      <c r="C57" s="30" t="s">
        <v>249</v>
      </c>
      <c r="D57" s="39" t="s">
        <v>305</v>
      </c>
      <c r="E57" s="31">
        <v>724.36</v>
      </c>
      <c r="F57" s="31">
        <v>724.36</v>
      </c>
      <c r="G57" s="31">
        <v>0</v>
      </c>
    </row>
    <row r="58" spans="1:7" x14ac:dyDescent="0.25">
      <c r="A58" s="75">
        <v>43909</v>
      </c>
      <c r="B58" s="76">
        <v>27552</v>
      </c>
      <c r="C58" s="30" t="s">
        <v>264</v>
      </c>
      <c r="D58" s="30" t="s">
        <v>308</v>
      </c>
      <c r="E58" s="31">
        <v>299</v>
      </c>
      <c r="F58" s="31">
        <v>299</v>
      </c>
      <c r="G58" s="31">
        <v>0</v>
      </c>
    </row>
    <row r="59" spans="1:7" x14ac:dyDescent="0.25">
      <c r="A59" s="75">
        <v>43913</v>
      </c>
      <c r="B59" s="76">
        <v>570826</v>
      </c>
      <c r="C59" s="30" t="s">
        <v>247</v>
      </c>
      <c r="D59" s="39" t="s">
        <v>306</v>
      </c>
      <c r="E59" s="31">
        <v>105.03</v>
      </c>
      <c r="F59" s="31">
        <v>105.03</v>
      </c>
      <c r="G59" s="31">
        <v>0</v>
      </c>
    </row>
    <row r="60" spans="1:7" x14ac:dyDescent="0.25">
      <c r="A60" s="75">
        <v>43913</v>
      </c>
      <c r="B60" s="76">
        <v>7361</v>
      </c>
      <c r="C60" s="30" t="s">
        <v>240</v>
      </c>
      <c r="D60" s="30" t="s">
        <v>307</v>
      </c>
      <c r="E60" s="31">
        <v>480</v>
      </c>
      <c r="F60" s="31">
        <v>480</v>
      </c>
      <c r="G60" s="31">
        <v>0</v>
      </c>
    </row>
    <row r="61" spans="1:7" x14ac:dyDescent="0.25">
      <c r="A61" s="75">
        <v>43913</v>
      </c>
      <c r="B61" s="76">
        <v>58005</v>
      </c>
      <c r="C61" s="30" t="s">
        <v>260</v>
      </c>
      <c r="D61" s="39" t="s">
        <v>305</v>
      </c>
      <c r="E61" s="31">
        <v>79.900000000000006</v>
      </c>
      <c r="F61" s="31">
        <v>79.900000000000006</v>
      </c>
      <c r="G61" s="31">
        <v>0</v>
      </c>
    </row>
    <row r="62" spans="1:7" x14ac:dyDescent="0.25">
      <c r="A62" s="75">
        <v>43914</v>
      </c>
      <c r="B62" s="76">
        <v>11444</v>
      </c>
      <c r="C62" s="30" t="s">
        <v>244</v>
      </c>
      <c r="D62" s="30" t="s">
        <v>302</v>
      </c>
      <c r="E62" s="31">
        <v>340</v>
      </c>
      <c r="F62" s="31">
        <v>340</v>
      </c>
      <c r="G62" s="31">
        <v>0</v>
      </c>
    </row>
    <row r="63" spans="1:7" x14ac:dyDescent="0.25">
      <c r="A63" s="75">
        <v>43915</v>
      </c>
      <c r="B63" s="76">
        <v>806913</v>
      </c>
      <c r="C63" s="30" t="s">
        <v>32</v>
      </c>
      <c r="D63" s="30" t="s">
        <v>307</v>
      </c>
      <c r="E63" s="31">
        <v>170.9</v>
      </c>
      <c r="F63" s="31">
        <v>170.9</v>
      </c>
      <c r="G63" s="31">
        <v>0</v>
      </c>
    </row>
    <row r="64" spans="1:7" x14ac:dyDescent="0.25">
      <c r="A64" s="75">
        <v>43916</v>
      </c>
      <c r="B64" s="76">
        <v>8928</v>
      </c>
      <c r="C64" s="30" t="s">
        <v>259</v>
      </c>
      <c r="D64" s="30" t="s">
        <v>302</v>
      </c>
      <c r="E64" s="31">
        <v>386.9</v>
      </c>
      <c r="F64" s="31">
        <v>386.9</v>
      </c>
      <c r="G64" s="31">
        <v>0</v>
      </c>
    </row>
    <row r="65" spans="1:7" x14ac:dyDescent="0.25">
      <c r="A65" s="75">
        <v>43916</v>
      </c>
      <c r="B65" s="76">
        <v>8738</v>
      </c>
      <c r="C65" s="30" t="s">
        <v>259</v>
      </c>
      <c r="D65" s="30" t="s">
        <v>302</v>
      </c>
      <c r="E65" s="31">
        <v>148.80000000000001</v>
      </c>
      <c r="F65" s="31">
        <v>148.80000000000001</v>
      </c>
      <c r="G65" s="31">
        <v>0</v>
      </c>
    </row>
    <row r="66" spans="1:7" x14ac:dyDescent="0.25">
      <c r="A66" s="75">
        <v>43917</v>
      </c>
      <c r="B66" s="76">
        <v>57</v>
      </c>
      <c r="C66" s="30" t="s">
        <v>40</v>
      </c>
      <c r="D66" s="30" t="s">
        <v>302</v>
      </c>
      <c r="E66" s="31">
        <v>468</v>
      </c>
      <c r="F66" s="31">
        <v>468</v>
      </c>
      <c r="G66" s="31">
        <v>0</v>
      </c>
    </row>
    <row r="67" spans="1:7" x14ac:dyDescent="0.25">
      <c r="A67" s="75">
        <v>43917</v>
      </c>
      <c r="B67" s="76">
        <v>2205</v>
      </c>
      <c r="C67" s="30" t="s">
        <v>3</v>
      </c>
      <c r="D67" s="30" t="s">
        <v>308</v>
      </c>
      <c r="E67" s="31">
        <v>404.38</v>
      </c>
      <c r="F67" s="31">
        <v>404.38</v>
      </c>
      <c r="G67" s="31">
        <v>0</v>
      </c>
    </row>
    <row r="68" spans="1:7" x14ac:dyDescent="0.25">
      <c r="A68" s="75">
        <v>43917</v>
      </c>
      <c r="B68" s="76">
        <v>2691</v>
      </c>
      <c r="C68" s="30" t="s">
        <v>258</v>
      </c>
      <c r="D68" s="39" t="s">
        <v>305</v>
      </c>
      <c r="E68" s="31">
        <v>49</v>
      </c>
      <c r="F68" s="31">
        <v>49</v>
      </c>
      <c r="G68" s="31">
        <v>0</v>
      </c>
    </row>
    <row r="69" spans="1:7" x14ac:dyDescent="0.25">
      <c r="A69" s="75">
        <v>43920</v>
      </c>
      <c r="B69" s="76"/>
      <c r="C69" s="30" t="s">
        <v>254</v>
      </c>
      <c r="D69" s="30" t="s">
        <v>286</v>
      </c>
      <c r="E69" s="31">
        <v>8015.25</v>
      </c>
      <c r="F69" s="31">
        <v>8015.25</v>
      </c>
      <c r="G69" s="31">
        <v>0</v>
      </c>
    </row>
    <row r="70" spans="1:7" x14ac:dyDescent="0.25">
      <c r="A70" s="75">
        <v>43920</v>
      </c>
      <c r="B70" s="76">
        <v>4285</v>
      </c>
      <c r="C70" s="30" t="s">
        <v>243</v>
      </c>
      <c r="D70" s="39" t="s">
        <v>306</v>
      </c>
      <c r="E70" s="31">
        <v>669.96</v>
      </c>
      <c r="F70" s="31">
        <v>669.96</v>
      </c>
      <c r="G70" s="31">
        <v>0</v>
      </c>
    </row>
    <row r="71" spans="1:7" x14ac:dyDescent="0.25">
      <c r="A71" s="75">
        <v>43921</v>
      </c>
      <c r="B71" s="76"/>
      <c r="C71" s="30" t="s">
        <v>2</v>
      </c>
      <c r="D71" s="30" t="s">
        <v>286</v>
      </c>
      <c r="E71" s="31">
        <v>1001.91</v>
      </c>
      <c r="F71" s="31">
        <v>1001.91</v>
      </c>
      <c r="G71" s="31">
        <v>0</v>
      </c>
    </row>
    <row r="72" spans="1:7" x14ac:dyDescent="0.25">
      <c r="A72" s="75">
        <v>43921</v>
      </c>
      <c r="B72" s="76">
        <v>10220</v>
      </c>
      <c r="C72" s="30" t="s">
        <v>297</v>
      </c>
      <c r="D72" s="39" t="s">
        <v>305</v>
      </c>
      <c r="E72" s="31">
        <v>360</v>
      </c>
      <c r="F72" s="31">
        <v>360</v>
      </c>
      <c r="G72" s="31">
        <v>0</v>
      </c>
    </row>
    <row r="73" spans="1:7" s="95" customFormat="1" x14ac:dyDescent="0.25">
      <c r="A73" s="91">
        <v>43921</v>
      </c>
      <c r="B73" s="92">
        <v>686348</v>
      </c>
      <c r="C73" s="93" t="s">
        <v>253</v>
      </c>
      <c r="D73" s="93" t="s">
        <v>286</v>
      </c>
      <c r="E73" s="94">
        <v>8105.4</v>
      </c>
      <c r="F73" s="94">
        <v>8105.4</v>
      </c>
      <c r="G73" s="94">
        <v>0</v>
      </c>
    </row>
    <row r="74" spans="1:7" x14ac:dyDescent="0.25">
      <c r="A74" s="75">
        <v>43921</v>
      </c>
      <c r="B74" s="76"/>
      <c r="C74" s="20" t="s">
        <v>22</v>
      </c>
      <c r="D74" s="30" t="s">
        <v>286</v>
      </c>
      <c r="E74" s="18">
        <v>1963.21</v>
      </c>
      <c r="F74" s="18">
        <v>1963.21</v>
      </c>
      <c r="G74" s="31">
        <f t="shared" ref="G74:G119" si="0">E74-F74</f>
        <v>0</v>
      </c>
    </row>
    <row r="75" spans="1:7" x14ac:dyDescent="0.25">
      <c r="A75" s="75">
        <v>43921</v>
      </c>
      <c r="B75" s="76"/>
      <c r="C75" s="20" t="s">
        <v>39</v>
      </c>
      <c r="D75" s="30" t="s">
        <v>286</v>
      </c>
      <c r="E75" s="18">
        <v>3173.71</v>
      </c>
      <c r="F75" s="18">
        <v>3173.71</v>
      </c>
      <c r="G75" s="31">
        <f t="shared" si="0"/>
        <v>0</v>
      </c>
    </row>
    <row r="76" spans="1:7" x14ac:dyDescent="0.25">
      <c r="A76" s="75">
        <v>43921</v>
      </c>
      <c r="B76" s="76"/>
      <c r="C76" s="20" t="s">
        <v>23</v>
      </c>
      <c r="D76" s="30" t="s">
        <v>286</v>
      </c>
      <c r="E76" s="18">
        <v>1857.27</v>
      </c>
      <c r="F76" s="18">
        <v>1857.27</v>
      </c>
      <c r="G76" s="31">
        <f t="shared" si="0"/>
        <v>0</v>
      </c>
    </row>
    <row r="77" spans="1:7" x14ac:dyDescent="0.25">
      <c r="A77" s="75">
        <v>43921</v>
      </c>
      <c r="B77" s="76"/>
      <c r="C77" s="20" t="s">
        <v>4</v>
      </c>
      <c r="D77" s="30" t="s">
        <v>286</v>
      </c>
      <c r="E77" s="18">
        <v>1639.96</v>
      </c>
      <c r="F77" s="18">
        <v>1639.96</v>
      </c>
      <c r="G77" s="31">
        <f t="shared" si="0"/>
        <v>0</v>
      </c>
    </row>
    <row r="78" spans="1:7" x14ac:dyDescent="0.25">
      <c r="A78" s="75">
        <v>43921</v>
      </c>
      <c r="B78" s="76"/>
      <c r="C78" s="20" t="s">
        <v>146</v>
      </c>
      <c r="D78" s="30" t="s">
        <v>286</v>
      </c>
      <c r="E78" s="18">
        <v>2259.17</v>
      </c>
      <c r="F78" s="18">
        <v>2259.17</v>
      </c>
      <c r="G78" s="31">
        <f t="shared" si="0"/>
        <v>0</v>
      </c>
    </row>
    <row r="79" spans="1:7" x14ac:dyDescent="0.25">
      <c r="A79" s="75">
        <v>43921</v>
      </c>
      <c r="B79" s="76"/>
      <c r="C79" s="20" t="s">
        <v>24</v>
      </c>
      <c r="D79" s="30" t="s">
        <v>286</v>
      </c>
      <c r="E79" s="18">
        <v>1555.57</v>
      </c>
      <c r="F79" s="18">
        <v>1555.57</v>
      </c>
      <c r="G79" s="31">
        <f t="shared" si="0"/>
        <v>0</v>
      </c>
    </row>
    <row r="80" spans="1:7" s="28" customFormat="1" x14ac:dyDescent="0.25">
      <c r="A80" s="75">
        <v>43921</v>
      </c>
      <c r="B80" s="76"/>
      <c r="C80" s="20" t="s">
        <v>10</v>
      </c>
      <c r="D80" s="30" t="s">
        <v>286</v>
      </c>
      <c r="E80" s="18">
        <v>2043.2</v>
      </c>
      <c r="F80" s="18">
        <v>2043.2</v>
      </c>
      <c r="G80" s="31">
        <f t="shared" si="0"/>
        <v>0</v>
      </c>
    </row>
    <row r="81" spans="1:7" s="28" customFormat="1" x14ac:dyDescent="0.25">
      <c r="A81" s="75">
        <v>43921</v>
      </c>
      <c r="B81" s="76"/>
      <c r="C81" s="20" t="s">
        <v>5</v>
      </c>
      <c r="D81" s="30" t="s">
        <v>286</v>
      </c>
      <c r="E81" s="18">
        <v>1268.96</v>
      </c>
      <c r="F81" s="18">
        <v>1268.96</v>
      </c>
      <c r="G81" s="31">
        <f t="shared" si="0"/>
        <v>0</v>
      </c>
    </row>
    <row r="82" spans="1:7" s="28" customFormat="1" x14ac:dyDescent="0.25">
      <c r="A82" s="75">
        <v>43921</v>
      </c>
      <c r="B82" s="76"/>
      <c r="C82" s="20" t="s">
        <v>41</v>
      </c>
      <c r="D82" s="30" t="s">
        <v>286</v>
      </c>
      <c r="E82" s="18">
        <v>3019.98</v>
      </c>
      <c r="F82" s="18">
        <v>3019.98</v>
      </c>
      <c r="G82" s="31">
        <f t="shared" si="0"/>
        <v>0</v>
      </c>
    </row>
    <row r="83" spans="1:7" s="28" customFormat="1" x14ac:dyDescent="0.25">
      <c r="A83" s="75">
        <v>43921</v>
      </c>
      <c r="B83" s="76"/>
      <c r="C83" s="20" t="s">
        <v>27</v>
      </c>
      <c r="D83" s="30" t="s">
        <v>286</v>
      </c>
      <c r="E83" s="18">
        <v>1484.23</v>
      </c>
      <c r="F83" s="18">
        <v>1484.23</v>
      </c>
      <c r="G83" s="31">
        <f t="shared" si="0"/>
        <v>0</v>
      </c>
    </row>
    <row r="84" spans="1:7" s="28" customFormat="1" x14ac:dyDescent="0.25">
      <c r="A84" s="75">
        <v>43921</v>
      </c>
      <c r="B84" s="76"/>
      <c r="C84" s="20" t="s">
        <v>28</v>
      </c>
      <c r="D84" s="30" t="s">
        <v>286</v>
      </c>
      <c r="E84" s="18">
        <v>1586.1</v>
      </c>
      <c r="F84" s="18">
        <v>1586.1</v>
      </c>
      <c r="G84" s="31">
        <f t="shared" si="0"/>
        <v>0</v>
      </c>
    </row>
    <row r="85" spans="1:7" s="28" customFormat="1" x14ac:dyDescent="0.25">
      <c r="A85" s="75">
        <v>43921</v>
      </c>
      <c r="B85" s="76"/>
      <c r="C85" s="20" t="s">
        <v>11</v>
      </c>
      <c r="D85" s="30" t="s">
        <v>286</v>
      </c>
      <c r="E85" s="18">
        <v>1806.14</v>
      </c>
      <c r="F85" s="18">
        <v>1806.14</v>
      </c>
      <c r="G85" s="31">
        <f t="shared" si="0"/>
        <v>0</v>
      </c>
    </row>
    <row r="86" spans="1:7" s="28" customFormat="1" x14ac:dyDescent="0.25">
      <c r="A86" s="75">
        <v>43921</v>
      </c>
      <c r="B86" s="76"/>
      <c r="C86" s="20" t="s">
        <v>287</v>
      </c>
      <c r="D86" s="30" t="s">
        <v>286</v>
      </c>
      <c r="E86" s="18">
        <v>2277.36</v>
      </c>
      <c r="F86" s="18">
        <v>2277.36</v>
      </c>
      <c r="G86" s="31">
        <f t="shared" si="0"/>
        <v>0</v>
      </c>
    </row>
    <row r="87" spans="1:7" s="28" customFormat="1" x14ac:dyDescent="0.25">
      <c r="A87" s="75">
        <v>43921</v>
      </c>
      <c r="B87" s="76"/>
      <c r="C87" s="20" t="s">
        <v>42</v>
      </c>
      <c r="D87" s="30" t="s">
        <v>286</v>
      </c>
      <c r="E87" s="18">
        <v>3626.13</v>
      </c>
      <c r="F87" s="18">
        <v>3626.13</v>
      </c>
      <c r="G87" s="31">
        <f t="shared" si="0"/>
        <v>0</v>
      </c>
    </row>
    <row r="88" spans="1:7" s="28" customFormat="1" x14ac:dyDescent="0.25">
      <c r="A88" s="75">
        <v>43921</v>
      </c>
      <c r="B88" s="76"/>
      <c r="C88" s="20" t="s">
        <v>288</v>
      </c>
      <c r="D88" s="30" t="s">
        <v>286</v>
      </c>
      <c r="E88" s="18">
        <v>3990.11</v>
      </c>
      <c r="F88" s="18">
        <v>3990.11</v>
      </c>
      <c r="G88" s="31">
        <f t="shared" si="0"/>
        <v>0</v>
      </c>
    </row>
    <row r="89" spans="1:7" s="28" customFormat="1" x14ac:dyDescent="0.25">
      <c r="A89" s="75">
        <v>43921</v>
      </c>
      <c r="B89" s="76"/>
      <c r="C89" s="20" t="s">
        <v>147</v>
      </c>
      <c r="D89" s="30" t="s">
        <v>286</v>
      </c>
      <c r="E89" s="18">
        <v>1972.11</v>
      </c>
      <c r="F89" s="18">
        <v>1972.11</v>
      </c>
      <c r="G89" s="31">
        <f t="shared" si="0"/>
        <v>0</v>
      </c>
    </row>
    <row r="90" spans="1:7" s="28" customFormat="1" x14ac:dyDescent="0.25">
      <c r="A90" s="75">
        <v>43921</v>
      </c>
      <c r="B90" s="76"/>
      <c r="C90" s="20" t="s">
        <v>148</v>
      </c>
      <c r="D90" s="30" t="s">
        <v>286</v>
      </c>
      <c r="E90" s="18">
        <v>1851.29</v>
      </c>
      <c r="F90" s="18">
        <v>1851.29</v>
      </c>
      <c r="G90" s="31">
        <f t="shared" si="0"/>
        <v>0</v>
      </c>
    </row>
    <row r="91" spans="1:7" s="28" customFormat="1" x14ac:dyDescent="0.25">
      <c r="A91" s="75">
        <v>43921</v>
      </c>
      <c r="B91" s="76"/>
      <c r="C91" s="20" t="s">
        <v>289</v>
      </c>
      <c r="D91" s="30" t="s">
        <v>286</v>
      </c>
      <c r="E91" s="18">
        <v>3555.98</v>
      </c>
      <c r="F91" s="18">
        <v>3555.98</v>
      </c>
      <c r="G91" s="31">
        <f t="shared" si="0"/>
        <v>0</v>
      </c>
    </row>
    <row r="92" spans="1:7" s="28" customFormat="1" x14ac:dyDescent="0.25">
      <c r="A92" s="75">
        <v>43921</v>
      </c>
      <c r="B92" s="76"/>
      <c r="C92" s="20" t="s">
        <v>45</v>
      </c>
      <c r="D92" s="30" t="s">
        <v>286</v>
      </c>
      <c r="E92" s="18">
        <v>1220.02</v>
      </c>
      <c r="F92" s="18">
        <v>1220.02</v>
      </c>
      <c r="G92" s="31">
        <f t="shared" si="0"/>
        <v>0</v>
      </c>
    </row>
    <row r="93" spans="1:7" s="28" customFormat="1" x14ac:dyDescent="0.25">
      <c r="A93" s="75">
        <v>43921</v>
      </c>
      <c r="B93" s="76"/>
      <c r="C93" s="20" t="s">
        <v>35</v>
      </c>
      <c r="D93" s="30" t="s">
        <v>286</v>
      </c>
      <c r="E93" s="18">
        <v>1926.83</v>
      </c>
      <c r="F93" s="18">
        <v>1926.83</v>
      </c>
      <c r="G93" s="31">
        <f t="shared" si="0"/>
        <v>0</v>
      </c>
    </row>
    <row r="94" spans="1:7" s="28" customFormat="1" x14ac:dyDescent="0.25">
      <c r="A94" s="75">
        <v>43921</v>
      </c>
      <c r="B94" s="76"/>
      <c r="C94" s="20" t="s">
        <v>12</v>
      </c>
      <c r="D94" s="30" t="s">
        <v>286</v>
      </c>
      <c r="E94" s="18">
        <v>1854.54</v>
      </c>
      <c r="F94" s="18">
        <v>1854.54</v>
      </c>
      <c r="G94" s="31">
        <f t="shared" si="0"/>
        <v>0</v>
      </c>
    </row>
    <row r="95" spans="1:7" s="28" customFormat="1" x14ac:dyDescent="0.25">
      <c r="A95" s="75">
        <v>43921</v>
      </c>
      <c r="B95" s="76"/>
      <c r="C95" s="20" t="s">
        <v>6</v>
      </c>
      <c r="D95" s="30" t="s">
        <v>286</v>
      </c>
      <c r="E95" s="18">
        <v>1811.14</v>
      </c>
      <c r="F95" s="18">
        <v>1811.14</v>
      </c>
      <c r="G95" s="31">
        <f t="shared" si="0"/>
        <v>0</v>
      </c>
    </row>
    <row r="96" spans="1:7" s="28" customFormat="1" x14ac:dyDescent="0.25">
      <c r="A96" s="75">
        <v>43921</v>
      </c>
      <c r="B96" s="76"/>
      <c r="C96" s="20" t="s">
        <v>29</v>
      </c>
      <c r="D96" s="30" t="s">
        <v>286</v>
      </c>
      <c r="E96" s="18">
        <v>1470.43</v>
      </c>
      <c r="F96" s="18">
        <v>1470.43</v>
      </c>
      <c r="G96" s="31">
        <f t="shared" si="0"/>
        <v>0</v>
      </c>
    </row>
    <row r="97" spans="1:7" s="28" customFormat="1" x14ac:dyDescent="0.25">
      <c r="A97" s="75">
        <v>43921</v>
      </c>
      <c r="B97" s="76"/>
      <c r="C97" s="20" t="s">
        <v>7</v>
      </c>
      <c r="D97" s="30" t="s">
        <v>286</v>
      </c>
      <c r="E97" s="18">
        <v>2243.59</v>
      </c>
      <c r="F97" s="18">
        <v>2243.59</v>
      </c>
      <c r="G97" s="31">
        <f t="shared" si="0"/>
        <v>0</v>
      </c>
    </row>
    <row r="98" spans="1:7" s="28" customFormat="1" x14ac:dyDescent="0.25">
      <c r="A98" s="75">
        <v>43921</v>
      </c>
      <c r="B98" s="76"/>
      <c r="C98" s="20" t="s">
        <v>13</v>
      </c>
      <c r="D98" s="30" t="s">
        <v>286</v>
      </c>
      <c r="E98" s="18">
        <v>1399.29</v>
      </c>
      <c r="F98" s="18">
        <v>1399.29</v>
      </c>
      <c r="G98" s="31">
        <f t="shared" si="0"/>
        <v>0</v>
      </c>
    </row>
    <row r="99" spans="1:7" s="28" customFormat="1" x14ac:dyDescent="0.25">
      <c r="A99" s="75">
        <v>43921</v>
      </c>
      <c r="B99" s="76"/>
      <c r="C99" s="20" t="s">
        <v>30</v>
      </c>
      <c r="D99" s="30" t="s">
        <v>286</v>
      </c>
      <c r="E99" s="18">
        <v>2506.81</v>
      </c>
      <c r="F99" s="18">
        <v>2506.81</v>
      </c>
      <c r="G99" s="31">
        <f t="shared" si="0"/>
        <v>0</v>
      </c>
    </row>
    <row r="100" spans="1:7" s="28" customFormat="1" x14ac:dyDescent="0.25">
      <c r="A100" s="75">
        <v>43921</v>
      </c>
      <c r="B100" s="76"/>
      <c r="C100" s="20" t="s">
        <v>14</v>
      </c>
      <c r="D100" s="30" t="s">
        <v>286</v>
      </c>
      <c r="E100" s="18">
        <v>5614.68</v>
      </c>
      <c r="F100" s="18">
        <v>5614.68</v>
      </c>
      <c r="G100" s="31">
        <f t="shared" si="0"/>
        <v>0</v>
      </c>
    </row>
    <row r="101" spans="1:7" s="28" customFormat="1" x14ac:dyDescent="0.25">
      <c r="A101" s="75">
        <v>43921</v>
      </c>
      <c r="B101" s="76"/>
      <c r="C101" s="20" t="s">
        <v>1</v>
      </c>
      <c r="D101" s="30" t="s">
        <v>286</v>
      </c>
      <c r="E101" s="18">
        <v>2672.64</v>
      </c>
      <c r="F101" s="18">
        <v>2672.64</v>
      </c>
      <c r="G101" s="31">
        <f t="shared" si="0"/>
        <v>0</v>
      </c>
    </row>
    <row r="102" spans="1:7" s="28" customFormat="1" x14ac:dyDescent="0.25">
      <c r="A102" s="75">
        <v>43921</v>
      </c>
      <c r="B102" s="76"/>
      <c r="C102" s="20" t="s">
        <v>149</v>
      </c>
      <c r="D102" s="30" t="s">
        <v>286</v>
      </c>
      <c r="E102" s="18">
        <v>1976.7</v>
      </c>
      <c r="F102" s="18">
        <v>1976.7</v>
      </c>
      <c r="G102" s="31">
        <f t="shared" si="0"/>
        <v>0</v>
      </c>
    </row>
    <row r="103" spans="1:7" s="28" customFormat="1" x14ac:dyDescent="0.25">
      <c r="A103" s="75">
        <v>43921</v>
      </c>
      <c r="B103" s="76"/>
      <c r="C103" s="20" t="s">
        <v>25</v>
      </c>
      <c r="D103" s="30" t="s">
        <v>286</v>
      </c>
      <c r="E103" s="18">
        <v>1624.46</v>
      </c>
      <c r="F103" s="18">
        <v>1624.46</v>
      </c>
      <c r="G103" s="31">
        <f t="shared" si="0"/>
        <v>0</v>
      </c>
    </row>
    <row r="104" spans="1:7" s="28" customFormat="1" x14ac:dyDescent="0.25">
      <c r="A104" s="75">
        <v>43921</v>
      </c>
      <c r="B104" s="76"/>
      <c r="C104" s="20" t="s">
        <v>8</v>
      </c>
      <c r="D104" s="30" t="s">
        <v>286</v>
      </c>
      <c r="E104" s="18">
        <v>1818.64</v>
      </c>
      <c r="F104" s="18">
        <v>1818.64</v>
      </c>
      <c r="G104" s="31">
        <f t="shared" si="0"/>
        <v>0</v>
      </c>
    </row>
    <row r="105" spans="1:7" s="28" customFormat="1" x14ac:dyDescent="0.25">
      <c r="A105" s="75">
        <v>43921</v>
      </c>
      <c r="B105" s="76"/>
      <c r="C105" s="20" t="s">
        <v>17</v>
      </c>
      <c r="D105" s="30" t="s">
        <v>286</v>
      </c>
      <c r="E105" s="18">
        <v>1940.94</v>
      </c>
      <c r="F105" s="18">
        <v>1940.94</v>
      </c>
      <c r="G105" s="31">
        <f t="shared" si="0"/>
        <v>0</v>
      </c>
    </row>
    <row r="106" spans="1:7" s="28" customFormat="1" x14ac:dyDescent="0.25">
      <c r="A106" s="75">
        <v>43921</v>
      </c>
      <c r="B106" s="76"/>
      <c r="C106" s="20" t="s">
        <v>38</v>
      </c>
      <c r="D106" s="30" t="s">
        <v>286</v>
      </c>
      <c r="E106" s="18">
        <v>4602.37</v>
      </c>
      <c r="F106" s="18">
        <v>4602.37</v>
      </c>
      <c r="G106" s="31">
        <f t="shared" si="0"/>
        <v>0</v>
      </c>
    </row>
    <row r="107" spans="1:7" s="28" customFormat="1" x14ac:dyDescent="0.25">
      <c r="A107" s="75">
        <v>43921</v>
      </c>
      <c r="B107" s="76"/>
      <c r="C107" s="20" t="s">
        <v>43</v>
      </c>
      <c r="D107" s="30" t="s">
        <v>286</v>
      </c>
      <c r="E107" s="18">
        <v>1706.64</v>
      </c>
      <c r="F107" s="18">
        <v>1706.64</v>
      </c>
      <c r="G107" s="31">
        <f t="shared" si="0"/>
        <v>0</v>
      </c>
    </row>
    <row r="108" spans="1:7" s="28" customFormat="1" x14ac:dyDescent="0.25">
      <c r="A108" s="75">
        <v>43921</v>
      </c>
      <c r="B108" s="76"/>
      <c r="C108" s="20" t="s">
        <v>26</v>
      </c>
      <c r="D108" s="30" t="s">
        <v>286</v>
      </c>
      <c r="E108" s="18">
        <v>2147.9899999999998</v>
      </c>
      <c r="F108" s="18">
        <v>2147.9899999999998</v>
      </c>
      <c r="G108" s="31">
        <f t="shared" si="0"/>
        <v>0</v>
      </c>
    </row>
    <row r="109" spans="1:7" s="28" customFormat="1" x14ac:dyDescent="0.25">
      <c r="A109" s="75">
        <v>43921</v>
      </c>
      <c r="B109" s="76"/>
      <c r="C109" s="20" t="s">
        <v>36</v>
      </c>
      <c r="D109" s="30" t="s">
        <v>286</v>
      </c>
      <c r="E109" s="18">
        <v>2130.65</v>
      </c>
      <c r="F109" s="18">
        <v>2130.65</v>
      </c>
      <c r="G109" s="31">
        <f t="shared" si="0"/>
        <v>0</v>
      </c>
    </row>
    <row r="110" spans="1:7" x14ac:dyDescent="0.25">
      <c r="A110" s="75">
        <v>43921</v>
      </c>
      <c r="B110" s="76"/>
      <c r="C110" s="20" t="s">
        <v>9</v>
      </c>
      <c r="D110" s="30" t="s">
        <v>286</v>
      </c>
      <c r="E110" s="18">
        <v>2088.71</v>
      </c>
      <c r="F110" s="18">
        <v>2088.71</v>
      </c>
      <c r="G110" s="31">
        <f t="shared" si="0"/>
        <v>0</v>
      </c>
    </row>
    <row r="111" spans="1:7" x14ac:dyDescent="0.25">
      <c r="A111" s="75">
        <v>43921</v>
      </c>
      <c r="B111" s="76"/>
      <c r="C111" s="39" t="s">
        <v>15</v>
      </c>
      <c r="D111" s="30" t="s">
        <v>286</v>
      </c>
      <c r="E111" s="40">
        <v>1470.18</v>
      </c>
      <c r="F111" s="40">
        <v>1470.18</v>
      </c>
      <c r="G111" s="31">
        <f t="shared" si="0"/>
        <v>0</v>
      </c>
    </row>
    <row r="112" spans="1:7" x14ac:dyDescent="0.25">
      <c r="A112" s="75">
        <v>43921</v>
      </c>
      <c r="B112" s="76"/>
      <c r="C112" s="39" t="s">
        <v>18</v>
      </c>
      <c r="D112" s="30" t="s">
        <v>286</v>
      </c>
      <c r="E112" s="40">
        <v>1441.18</v>
      </c>
      <c r="F112" s="40">
        <v>1441.18</v>
      </c>
      <c r="G112" s="31">
        <f t="shared" si="0"/>
        <v>0</v>
      </c>
    </row>
    <row r="113" spans="1:7" x14ac:dyDescent="0.25">
      <c r="A113" s="75">
        <v>43921</v>
      </c>
      <c r="B113" s="76"/>
      <c r="C113" s="39" t="s">
        <v>16</v>
      </c>
      <c r="D113" s="30" t="s">
        <v>286</v>
      </c>
      <c r="E113" s="40">
        <v>1330.7</v>
      </c>
      <c r="F113" s="40">
        <v>1330.7</v>
      </c>
      <c r="G113" s="31">
        <f t="shared" si="0"/>
        <v>0</v>
      </c>
    </row>
    <row r="114" spans="1:7" x14ac:dyDescent="0.25">
      <c r="A114" s="75">
        <v>43921</v>
      </c>
      <c r="B114" s="76"/>
      <c r="C114" s="39" t="s">
        <v>44</v>
      </c>
      <c r="D114" s="30" t="s">
        <v>286</v>
      </c>
      <c r="E114" s="40">
        <v>1586.89</v>
      </c>
      <c r="F114" s="40">
        <v>1586.89</v>
      </c>
      <c r="G114" s="31">
        <f t="shared" si="0"/>
        <v>0</v>
      </c>
    </row>
    <row r="115" spans="1:7" x14ac:dyDescent="0.25">
      <c r="A115" s="75">
        <v>43921</v>
      </c>
      <c r="B115" s="76"/>
      <c r="C115" s="39" t="s">
        <v>34</v>
      </c>
      <c r="D115" s="30" t="s">
        <v>286</v>
      </c>
      <c r="E115" s="40">
        <v>3406.81</v>
      </c>
      <c r="F115" s="40">
        <v>3406.81</v>
      </c>
      <c r="G115" s="31">
        <f t="shared" si="0"/>
        <v>0</v>
      </c>
    </row>
    <row r="116" spans="1:7" x14ac:dyDescent="0.25">
      <c r="A116" s="75">
        <v>43921</v>
      </c>
      <c r="B116" s="76"/>
      <c r="C116" s="39" t="s">
        <v>19</v>
      </c>
      <c r="D116" s="30" t="s">
        <v>286</v>
      </c>
      <c r="E116" s="40">
        <v>1561.59</v>
      </c>
      <c r="F116" s="40">
        <v>1561.59</v>
      </c>
      <c r="G116" s="31">
        <f t="shared" si="0"/>
        <v>0</v>
      </c>
    </row>
    <row r="117" spans="1:7" x14ac:dyDescent="0.25">
      <c r="A117" s="75">
        <v>43921</v>
      </c>
      <c r="B117" s="76"/>
      <c r="C117" s="39" t="s">
        <v>20</v>
      </c>
      <c r="D117" s="30" t="s">
        <v>286</v>
      </c>
      <c r="E117" s="40">
        <v>1432.45</v>
      </c>
      <c r="F117" s="40">
        <v>1432.45</v>
      </c>
      <c r="G117" s="31">
        <f t="shared" si="0"/>
        <v>0</v>
      </c>
    </row>
    <row r="118" spans="1:7" x14ac:dyDescent="0.25">
      <c r="A118" s="75">
        <v>43921</v>
      </c>
      <c r="B118" s="76"/>
      <c r="C118" s="39" t="s">
        <v>37</v>
      </c>
      <c r="D118" s="30" t="s">
        <v>286</v>
      </c>
      <c r="E118" s="40">
        <v>2195.19</v>
      </c>
      <c r="F118" s="40">
        <v>2195.19</v>
      </c>
      <c r="G118" s="31">
        <f t="shared" si="0"/>
        <v>0</v>
      </c>
    </row>
    <row r="119" spans="1:7" x14ac:dyDescent="0.25">
      <c r="A119" s="75">
        <v>43921</v>
      </c>
      <c r="B119" s="76"/>
      <c r="C119" s="39" t="s">
        <v>21</v>
      </c>
      <c r="D119" s="30" t="s">
        <v>286</v>
      </c>
      <c r="E119" s="40">
        <v>2147.59</v>
      </c>
      <c r="F119" s="40">
        <v>2147.59</v>
      </c>
      <c r="G119" s="31">
        <f t="shared" si="0"/>
        <v>0</v>
      </c>
    </row>
    <row r="120" spans="1:7" x14ac:dyDescent="0.25">
      <c r="A120" s="75"/>
      <c r="B120" s="76"/>
      <c r="C120" s="30"/>
      <c r="D120" s="30"/>
      <c r="E120" s="31">
        <f>SUM(E5:E119)</f>
        <v>158105.00999999998</v>
      </c>
      <c r="F120" s="31">
        <f>SUM(F5:F119)</f>
        <v>158105.00999999998</v>
      </c>
      <c r="G120" s="31">
        <f>SUM(G5:G119)</f>
        <v>0</v>
      </c>
    </row>
    <row r="121" spans="1:7" x14ac:dyDescent="0.25">
      <c r="A121" s="77" t="s">
        <v>290</v>
      </c>
      <c r="B121" s="78"/>
      <c r="C121" s="24"/>
      <c r="D121" s="79">
        <f>COUNT(A5:A119)</f>
        <v>115</v>
      </c>
    </row>
    <row r="122" spans="1:7" x14ac:dyDescent="0.25">
      <c r="A122" s="80" t="s">
        <v>291</v>
      </c>
      <c r="B122" s="78"/>
      <c r="C122" s="24"/>
      <c r="D122" s="81">
        <f>E120</f>
        <v>158105.00999999998</v>
      </c>
    </row>
    <row r="123" spans="1:7" x14ac:dyDescent="0.25">
      <c r="A123" s="80" t="s">
        <v>292</v>
      </c>
      <c r="B123" s="78"/>
      <c r="C123" s="24"/>
      <c r="D123" s="81">
        <f>F120</f>
        <v>158105.00999999998</v>
      </c>
    </row>
    <row r="124" spans="1:7" x14ac:dyDescent="0.25">
      <c r="A124" s="80" t="s">
        <v>293</v>
      </c>
      <c r="B124" s="78"/>
      <c r="C124" s="24"/>
      <c r="D124" s="81">
        <f>G120</f>
        <v>0</v>
      </c>
    </row>
    <row r="125" spans="1:7" x14ac:dyDescent="0.25">
      <c r="A125" s="24"/>
      <c r="B125" s="78"/>
      <c r="C125" s="24"/>
      <c r="D125" s="24"/>
    </row>
    <row r="126" spans="1:7" x14ac:dyDescent="0.25">
      <c r="A126" s="82" t="s">
        <v>294</v>
      </c>
      <c r="B126" s="83"/>
      <c r="C126" s="84"/>
      <c r="D126" s="85"/>
      <c r="E126" s="26"/>
      <c r="F126" s="26"/>
      <c r="G126" s="26"/>
    </row>
    <row r="127" spans="1:7" x14ac:dyDescent="0.25">
      <c r="A127" s="82" t="s">
        <v>295</v>
      </c>
      <c r="B127" s="83"/>
      <c r="C127" s="84"/>
      <c r="D127" s="85"/>
      <c r="E127" s="26"/>
      <c r="F127" s="26"/>
      <c r="G127" s="26"/>
    </row>
    <row r="128" spans="1:7" x14ac:dyDescent="0.25">
      <c r="A128" s="82" t="s">
        <v>296</v>
      </c>
      <c r="B128" s="83"/>
      <c r="C128" s="84"/>
      <c r="D128" s="85"/>
      <c r="E128" s="26"/>
      <c r="F128" s="26"/>
      <c r="G128" s="26"/>
    </row>
    <row r="129" spans="1:7" x14ac:dyDescent="0.25">
      <c r="A129" s="82"/>
      <c r="B129" s="83"/>
      <c r="C129" s="84"/>
      <c r="D129" s="85"/>
      <c r="E129" s="26"/>
      <c r="F129" s="26"/>
      <c r="G129" s="26"/>
    </row>
    <row r="130" spans="1:7" x14ac:dyDescent="0.25">
      <c r="A130" s="86" t="s">
        <v>157</v>
      </c>
      <c r="B130" s="87"/>
      <c r="C130" s="43"/>
      <c r="D130" s="43"/>
      <c r="E130" s="26"/>
      <c r="F130" s="26"/>
      <c r="G130" s="26"/>
    </row>
    <row r="131" spans="1:7" x14ac:dyDescent="0.25">
      <c r="A131" s="86"/>
      <c r="B131" s="87"/>
      <c r="C131" s="43"/>
      <c r="D131" s="43"/>
      <c r="E131" s="26"/>
      <c r="F131" s="26"/>
      <c r="G131" s="26"/>
    </row>
    <row r="132" spans="1:7" x14ac:dyDescent="0.25">
      <c r="A132" s="86"/>
      <c r="B132" s="87"/>
      <c r="C132" s="43"/>
      <c r="D132" s="43"/>
      <c r="E132" s="26"/>
      <c r="F132" s="26"/>
      <c r="G132" s="26"/>
    </row>
    <row r="133" spans="1:7" x14ac:dyDescent="0.25">
      <c r="A133" s="86"/>
      <c r="B133" s="87"/>
      <c r="C133" s="43"/>
      <c r="D133" s="43"/>
      <c r="E133" s="26"/>
      <c r="F133" s="26"/>
      <c r="G133" s="26"/>
    </row>
    <row r="134" spans="1:7" x14ac:dyDescent="0.25">
      <c r="A134" s="88"/>
      <c r="B134" s="46" t="s">
        <v>151</v>
      </c>
      <c r="C134" s="89"/>
      <c r="D134" s="47" t="s">
        <v>152</v>
      </c>
      <c r="E134" s="26"/>
      <c r="F134" s="26"/>
      <c r="G134" s="26"/>
    </row>
    <row r="135" spans="1:7" x14ac:dyDescent="0.25">
      <c r="A135" s="43"/>
      <c r="B135" s="44" t="s">
        <v>153</v>
      </c>
      <c r="C135" s="89"/>
      <c r="D135" s="48" t="s">
        <v>154</v>
      </c>
      <c r="E135" s="26"/>
      <c r="F135" s="26"/>
      <c r="G135" s="26"/>
    </row>
    <row r="136" spans="1:7" x14ac:dyDescent="0.25">
      <c r="A136" s="43"/>
      <c r="B136" s="44" t="s">
        <v>155</v>
      </c>
      <c r="C136" s="89"/>
      <c r="D136" s="48" t="s">
        <v>156</v>
      </c>
      <c r="E136" s="26"/>
      <c r="F136" s="26"/>
      <c r="G136" s="26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14 Municipal</vt:lpstr>
      <vt:lpstr>Anexo 14 Federal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2020-05-11T16:31:11Z</cp:lastPrinted>
  <dcterms:created xsi:type="dcterms:W3CDTF">2020-03-27T12:34:30Z</dcterms:created>
  <dcterms:modified xsi:type="dcterms:W3CDTF">2020-05-15T12:54:51Z</dcterms:modified>
</cp:coreProperties>
</file>