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nexo 14 Municipal" sheetId="8" r:id="rId1"/>
    <sheet name="Anexo II" sheetId="6" r:id="rId2"/>
    <sheet name="Anexo III" sheetId="4" r:id="rId3"/>
  </sheets>
  <calcPr calcId="144525"/>
</workbook>
</file>

<file path=xl/calcChain.xml><?xml version="1.0" encoding="utf-8"?>
<calcChain xmlns="http://schemas.openxmlformats.org/spreadsheetml/2006/main">
  <c r="I34" i="8" l="1"/>
  <c r="I37" i="8"/>
  <c r="I39" i="8"/>
  <c r="A78" i="8"/>
  <c r="G80" i="8"/>
  <c r="I80" i="8"/>
  <c r="G81" i="8"/>
  <c r="I81" i="8"/>
  <c r="G82" i="8"/>
  <c r="I82" i="8"/>
  <c r="G83" i="8"/>
  <c r="I83" i="8"/>
  <c r="G84" i="8"/>
  <c r="I84" i="8"/>
  <c r="G85" i="8"/>
  <c r="I85" i="8"/>
  <c r="C86" i="8"/>
  <c r="E86" i="8"/>
  <c r="G86" i="8"/>
  <c r="I86" i="8"/>
  <c r="H97" i="8" s="1"/>
  <c r="H98" i="8" s="1"/>
  <c r="H100" i="8" s="1"/>
  <c r="J86" i="8"/>
  <c r="H96" i="8"/>
  <c r="E56" i="4" l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55" i="4"/>
  <c r="D109" i="6" l="1"/>
  <c r="F108" i="6" l="1"/>
  <c r="D111" i="6" s="1"/>
  <c r="E108" i="6"/>
  <c r="D110" i="6" s="1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6" i="6"/>
  <c r="G55" i="6"/>
  <c r="G54" i="6"/>
  <c r="G53" i="6"/>
  <c r="G52" i="6"/>
  <c r="G51" i="6"/>
  <c r="G50" i="6"/>
  <c r="G49" i="6"/>
  <c r="G48" i="6"/>
  <c r="G57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108" i="6" l="1"/>
  <c r="D112" i="6" s="1"/>
  <c r="C117" i="4" l="1"/>
  <c r="E15" i="4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</calcChain>
</file>

<file path=xl/sharedStrings.xml><?xml version="1.0" encoding="utf-8"?>
<sst xmlns="http://schemas.openxmlformats.org/spreadsheetml/2006/main" count="437" uniqueCount="266">
  <si>
    <t>Maria Aparecida da Silva</t>
  </si>
  <si>
    <t>SKY</t>
  </si>
  <si>
    <t>FGTS</t>
  </si>
  <si>
    <t>Rafael Benedito da Silveira Padilha</t>
  </si>
  <si>
    <t>Marina de Souza</t>
  </si>
  <si>
    <t>Roseli Augusta Marques Muniz</t>
  </si>
  <si>
    <t>Silvana Vizoto Vieira</t>
  </si>
  <si>
    <t>Simone Alves do Nascimento</t>
  </si>
  <si>
    <t>Valeria Aparecida Marquesin</t>
  </si>
  <si>
    <t>Marques da Silva Gomes</t>
  </si>
  <si>
    <t>Zuleica Benedita Araujo</t>
  </si>
  <si>
    <t>Daniel Coimbra</t>
  </si>
  <si>
    <t>Fabiana dos Santos Fernandes</t>
  </si>
  <si>
    <t>Marcos Romão Dias</t>
  </si>
  <si>
    <t>Nair Fatima Durrer da Silva</t>
  </si>
  <si>
    <t>Aparecida Alves Salvador</t>
  </si>
  <si>
    <t>Crislene Lucia Bernabé da Silva</t>
  </si>
  <si>
    <t>Elenilda Americo dos Santos</t>
  </si>
  <si>
    <t>Maria Neide de Moura Santos</t>
  </si>
  <si>
    <t>Maria Teresa Francisco Felisaldo</t>
  </si>
  <si>
    <t>Jusineta Santos de Jesus da Silva</t>
  </si>
  <si>
    <t>Raquel Ramos da Silva Santos</t>
  </si>
  <si>
    <t>Simone de Paula Souza</t>
  </si>
  <si>
    <t>Debora de Souza Bueno</t>
  </si>
  <si>
    <t>Eliana Maria Pinto Rosa</t>
  </si>
  <si>
    <t>Juliana Alves de Brito</t>
  </si>
  <si>
    <t>Destro Brasil Distrib Ltda</t>
  </si>
  <si>
    <t>Diego Leal de Oliveira</t>
  </si>
  <si>
    <t>Alessandro Carlos Costa</t>
  </si>
  <si>
    <t>Angela Maria Belmiro</t>
  </si>
  <si>
    <t>Luciana ALves Jorge Pereira</t>
  </si>
  <si>
    <t>Lucimauro Francisco do Prado</t>
  </si>
  <si>
    <t>Luzete da Conceição Nascimento</t>
  </si>
  <si>
    <t>Reginaldo Rodrigues Ferreira</t>
  </si>
  <si>
    <t>Fox Telecomunicações e internet Ltda</t>
  </si>
  <si>
    <t>Monica Costa de Oliveira</t>
  </si>
  <si>
    <t>Noemia Mendes de Oliveira</t>
  </si>
  <si>
    <t>Sandra Regina Coelho</t>
  </si>
  <si>
    <t>Denise Tealdi</t>
  </si>
  <si>
    <t>Fernanda Franquilim Medeiros</t>
  </si>
  <si>
    <t>Ana Carolina de Oliveira</t>
  </si>
  <si>
    <t>Jovelina Maria da Conceição Timoteo</t>
  </si>
  <si>
    <t>Joseilda dos Santos Sena</t>
  </si>
  <si>
    <t>Maria do Carmo da Silva Fachini</t>
  </si>
  <si>
    <t>Miriam Aparecida Ruy</t>
  </si>
  <si>
    <t>Silene Aparecida Souza Bernardes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</si>
  <si>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</si>
  <si>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</si>
  <si>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</si>
  <si>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</si>
  <si>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</si>
  <si>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</si>
  <si>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</si>
  <si>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</si>
  <si>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</si>
  <si>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</si>
  <si>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</si>
  <si>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</si>
  <si>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</si>
  <si>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</si>
  <si>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</si>
  <si>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</si>
  <si>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</si>
  <si>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</si>
  <si>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</si>
  <si>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</si>
  <si>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</si>
  <si>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FEVEREIRO</t>
  </si>
  <si>
    <t>valor lançado indevido mês 01 e estornado ref Crystal Informatica Eireli mês 12-2019 nf  36024 no valor de R$ 420,12</t>
  </si>
  <si>
    <t>Jundtel Com e Serv de Telecomunicações ltda ME REF MÊS 01-2020 NF 4194</t>
  </si>
  <si>
    <t>Maximo Iones Sanitização Serviços e Com Ltda - ME REF MÊS 01-2020 NF 8150</t>
  </si>
  <si>
    <t>Thais Garcia da Fonseca Prado  ME REF MÊS 01-2020 NF 753</t>
  </si>
  <si>
    <t>Andre Luchesi REF MÊS 02-2020 NF 17410</t>
  </si>
  <si>
    <t>Receb Prefeitura ref mês 02-2020 - 268492</t>
  </si>
  <si>
    <t>Telefonica Brasil as REF MÊS 01-2020 NF 770230</t>
  </si>
  <si>
    <t>Marcel Ferlini Moralles REF MÊS 01-2020 NF 108</t>
  </si>
  <si>
    <t>Valmir Aparecido do Amaral REF MÊS 01-2020 NF 151</t>
  </si>
  <si>
    <t>Telefonica Brasil as REF MÊS 01-2020 NF 774047</t>
  </si>
  <si>
    <t>Maria Zuleide Pimentel Loiola REF MÊS 01-2020 NF 593</t>
  </si>
  <si>
    <t>Edineia da Silva Oliveira Fola Variedades REF MÊS 02-2020 NF 128445</t>
  </si>
  <si>
    <t>Infoqplan Soluções Empresariais Ltda - EPP REF MÊS 02-2020 NF 5493</t>
  </si>
  <si>
    <t>Organização Contábil Elite S/S ltda REF MÊS 01-2020 NF 32081</t>
  </si>
  <si>
    <t>Comercio de Gás Belimar Ltda - ME REF MÊS 01-2020 NF 6995</t>
  </si>
  <si>
    <t>CPFL ref mês 02-2020 nf 44571340</t>
  </si>
  <si>
    <t>CPFL ref mes 02-2020 nf 44582124</t>
  </si>
  <si>
    <t>CPFL ref mês 02-2020 nf 44582123</t>
  </si>
  <si>
    <t>CPFL ref mês 02-2020 nf 44562799</t>
  </si>
  <si>
    <t>CPFL ref mês 02-2020 nf 44599866</t>
  </si>
  <si>
    <t>CPFL ref mês 02-2020 nf 44572952</t>
  </si>
  <si>
    <t>CPFL ref mês 02-2020 nf 44571339</t>
  </si>
  <si>
    <t>Jorge Forhat Abochami mês 02-2020 nf 99</t>
  </si>
  <si>
    <t>TEM Mais Pneus - Comercio e Serviços Ltda ref mês 01-2020 nf 474</t>
  </si>
  <si>
    <t>Auto Posto DM Jundiai  Ltda ref mês 02-2020 nf 5785</t>
  </si>
  <si>
    <t>Transurb Transportes  Urbanos de Jundiaí Ltda ref mês 02-2020 nf 931642</t>
  </si>
  <si>
    <t>Transurb Transportes  Urbanos de Jundiaí Ltda ref mês 02-2020 nf 931655</t>
  </si>
  <si>
    <t>Transurb Transportes  Urbanos de Jundiaí Ltda ref mês 02-2020 nf 931700</t>
  </si>
  <si>
    <t>Toledo Munhoz de Jundiai Ltda ref mês 02-2020 nf 7790</t>
  </si>
  <si>
    <t>Rapido Luxo Campinas Ltda ref mês 02-2020 nf 530360</t>
  </si>
  <si>
    <t>Rapido Luxo Campinas Ltda ref mês 02-2020 nf 530361</t>
  </si>
  <si>
    <t>Associação Comercial e Empresarial de Jundiai ref mês 01-2020 nf 566877</t>
  </si>
  <si>
    <t>TEM Mais Pneus - Comercio e Serviços Ltda ref mês 02-2020 nfs 843/484</t>
  </si>
  <si>
    <t>Jundtel Com e Serv de Telecomunicações ltda ME ref mês 01-2020 NF 4206</t>
  </si>
  <si>
    <t>Emerson Rossi e Cia LTDA EPP ref mês 02-2020 nf 5910</t>
  </si>
  <si>
    <t>FG Asses e Desenv de Projetos Sociais e Culturais Lt ME ref mês 02-2020 nf 1180</t>
  </si>
  <si>
    <t>Connectuse Sistemas Ltda - EPP ref mês 02-2020 nf 16895</t>
  </si>
  <si>
    <t>SKY ref mês 02-2020 nf 153639</t>
  </si>
  <si>
    <t>Comercio de Gás Belimar Ltda - ME ref mês 02-2020 nf 7095</t>
  </si>
  <si>
    <t>Fox Telecomunicações e internet Ltda ref mês 01-2020 nf 784622</t>
  </si>
  <si>
    <t>complemento de pagamento folha do mês 12/19</t>
  </si>
  <si>
    <t>Valmir Aparecido do Amaral ref mês 02-2020 nf 156</t>
  </si>
  <si>
    <t>Maria Zuleide Pimentel Loiola erf mês 01-2020 nf 652</t>
  </si>
  <si>
    <t>Codael Com. de Artigos Eletronicos Ltda EPP ref mês 01-2020 nf 26860</t>
  </si>
  <si>
    <t>Metropolitan Life Seguros e Previdência Privada S.A. ref mês 02-2020 nf 69400</t>
  </si>
  <si>
    <t>Claro S A ref mês 01-2020 nf 849854</t>
  </si>
  <si>
    <t>Pagamento de folha mês 02-2020</t>
  </si>
  <si>
    <t>Telefonica Brasil as ref mês 02-2020 nf 697557</t>
  </si>
  <si>
    <t>saldo final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</si>
  <si>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</si>
  <si>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</si>
  <si>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</si>
  <si>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</si>
  <si>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</si>
  <si>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</si>
  <si>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</si>
  <si>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</si>
  <si>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</si>
  <si>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</si>
  <si>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</si>
  <si>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</si>
  <si>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</si>
  <si>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</si>
  <si>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</si>
  <si>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Março de 2020.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</si>
  <si>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</si>
  <si>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</si>
  <si>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</si>
  <si>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</si>
  <si>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</si>
  <si>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</si>
  <si>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</si>
  <si>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</si>
  <si>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</si>
  <si>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</si>
  <si>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</si>
  <si>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</si>
  <si>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</si>
  <si>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</si>
  <si>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</si>
  <si>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</si>
  <si>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</si>
  <si>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</si>
  <si>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</si>
  <si>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</si>
  <si>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</si>
  <si>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</si>
  <si>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</si>
  <si>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</si>
  <si>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</si>
  <si>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</si>
  <si>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</si>
  <si>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</si>
  <si>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</si>
  <si>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</si>
  <si>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</si>
  <si>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</si>
  <si>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</si>
  <si>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</si>
  <si>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</si>
  <si>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</si>
  <si>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</si>
  <si>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</si>
  <si>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</si>
  <si>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</si>
  <si>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</si>
  <si>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</si>
  <si>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</si>
  <si>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</si>
  <si>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</si>
  <si>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</si>
  <si>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</si>
  <si>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</si>
  <si>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</si>
  <si>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</si>
  <si>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</si>
  <si>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</si>
  <si>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</si>
  <si>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</si>
  <si>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</si>
  <si>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</si>
  <si>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</si>
  <si>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</si>
  <si>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</si>
  <si>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</si>
  <si>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</si>
  <si>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</si>
  <si>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</si>
  <si>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</si>
  <si>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</si>
  <si>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</si>
  <si>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</si>
  <si>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</si>
  <si>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</si>
  <si>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</si>
  <si>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EXERCÍCIO:  Fevereiro/2020</t>
  </si>
  <si>
    <t>Jundiaí, 10 de Março de 2020</t>
  </si>
  <si>
    <t>Rendimento de Aplicação</t>
  </si>
  <si>
    <t>Eletro Vila Arens ref mês 02-2020 nf 3922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</si>
  <si>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</si>
  <si>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Irmãos Luchini S/A. Coml Auto Peças</t>
  </si>
  <si>
    <t>Organização Contábil Elite S/S ltda</t>
  </si>
  <si>
    <t>Comercio de Gás Belimar Ltda - ME</t>
  </si>
  <si>
    <t>Infoqplan Soluções Empresariais Ltda - EPP</t>
  </si>
  <si>
    <t>Transurb Transportes  Urbanos de Jundiaí Ltda</t>
  </si>
  <si>
    <t>Rapido Luxo Campinas Ltda</t>
  </si>
  <si>
    <t>Associação Comercial e Empresarial de Jundiai</t>
  </si>
  <si>
    <t>Auto Posto DM Jundiai  Ltda</t>
  </si>
  <si>
    <t>CPFL</t>
  </si>
  <si>
    <t>Bororo Com de Peças e Acessorios Ltda</t>
  </si>
  <si>
    <t>Carlos Eduardo Dalefi</t>
  </si>
  <si>
    <t>Jundiai Moto Serras Com Manutenção Ltda</t>
  </si>
  <si>
    <t>Connectuse Sistemas Ltda - EPP</t>
  </si>
  <si>
    <t>Claro S A</t>
  </si>
  <si>
    <t>Thatuito Comercial LTDA EPP</t>
  </si>
  <si>
    <t>Cia. Brasileira Soluções e Serviços</t>
  </si>
  <si>
    <t>Telefonica Brasil sa</t>
  </si>
  <si>
    <t>Valmir Aparecido do Amaral</t>
  </si>
  <si>
    <t>Andre Luchesi</t>
  </si>
  <si>
    <t>Despesas Assistidos / Condução</t>
  </si>
  <si>
    <t>Edineia da Silva Oliveira Fola Variedades</t>
  </si>
  <si>
    <t xml:space="preserve">Toledo Munhoz de Jundiai Ltda </t>
  </si>
  <si>
    <t>TEM Mais Pneus - Comercio e Serviços Ltda</t>
  </si>
  <si>
    <t>Jorge Forhat Abochami</t>
  </si>
  <si>
    <t>Emerson Rossi e Cia LTDA EPP</t>
  </si>
  <si>
    <t>Eletro Vila Arens</t>
  </si>
  <si>
    <t>Crystal Soluções em Tecnologia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</si>
  <si>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</si>
  <si>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</si>
  <si>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</si>
  <si>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</si>
  <si>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</si>
  <si>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</si>
  <si>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</si>
  <si>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</si>
  <si>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VALOR RECURSO PRÓPRIO</t>
  </si>
  <si>
    <t>mês de fevereiro de 2020</t>
  </si>
  <si>
    <t>Fornecedora Tulipas Mat.  Constr. Ltda EPP</t>
  </si>
  <si>
    <t>Metropolitan Life Seguros e Prev. Privada S.A.</t>
  </si>
  <si>
    <t>FG Asses e Des. de Proj. Sociais e Cult. Lt ME</t>
  </si>
  <si>
    <t>Jundtel Com e Serv de Telecom. ltda ME</t>
  </si>
  <si>
    <t>Despesa com Assistidos - Alimentação</t>
  </si>
  <si>
    <t xml:space="preserve">Serviços de Terceiros </t>
  </si>
  <si>
    <t>Utilidade Públicas</t>
  </si>
  <si>
    <t xml:space="preserve">Despesa Manutenção  </t>
  </si>
  <si>
    <t>Despesa com Assistidos Limp/Hig/Descart</t>
  </si>
  <si>
    <t>Despesa com Pessoal</t>
  </si>
  <si>
    <t>Despesas Assistidos / Acessórios</t>
  </si>
  <si>
    <t>Despesas Assistidos / Fotos Documento</t>
  </si>
  <si>
    <t>Número de documentos relacionados:</t>
  </si>
  <si>
    <t xml:space="preserve">Total de despesas: </t>
  </si>
  <si>
    <t xml:space="preserve">Total de despesas comprovadas Municipal: </t>
  </si>
  <si>
    <t xml:space="preserve">Total de despesas Recursos Próprios: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</si>
  <si>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</si>
  <si>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</si>
  <si>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</si>
  <si>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Secretaria da Receita Federal - PIS</t>
  </si>
  <si>
    <r>
      <t xml:space="preserve">Cia. Brasileira Soluções e Serviços ref mês 02-2020 nf </t>
    </r>
    <r>
      <rPr>
        <sz val="11"/>
        <rFont val="Calibri"/>
        <family val="2"/>
        <scheme val="minor"/>
      </rPr>
      <t>227230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</si>
</sst>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70">
    <xf numFmtId="0" fontId="0" fillId="0" borderId="0" xfId="0"/>
    <xf numFmtId="49" fontId="18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right"/>
    </xf>
    <xf numFmtId="4" fontId="21" fillId="0" borderId="0" xfId="0" applyNumberFormat="1" applyFont="1" applyFill="1" applyBorder="1" applyAlignment="1"/>
    <xf numFmtId="0" fontId="21" fillId="0" borderId="0" xfId="0" applyFont="1" applyFill="1" applyBorder="1"/>
    <xf numFmtId="4" fontId="21" fillId="0" borderId="0" xfId="0" applyNumberFormat="1" applyFont="1" applyFill="1" applyBorder="1"/>
    <xf numFmtId="0" fontId="18" fillId="0" borderId="0" xfId="0" applyFont="1" applyBorder="1" applyAlignment="1">
      <alignment wrapText="1"/>
    </xf>
    <xf numFmtId="0" fontId="18" fillId="0" borderId="0" xfId="0" quotePrefix="1" applyFont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centerContinuous"/>
    </xf>
    <xf numFmtId="0" fontId="20" fillId="0" borderId="11" xfId="0" applyFont="1" applyFill="1" applyBorder="1" applyAlignment="1">
      <alignment horizontal="center" vertical="top"/>
    </xf>
    <xf numFmtId="0" fontId="20" fillId="0" borderId="11" xfId="0" applyFont="1" applyFill="1" applyBorder="1" applyAlignment="1">
      <alignment horizontal="center"/>
    </xf>
    <xf numFmtId="4" fontId="21" fillId="0" borderId="10" xfId="0" applyNumberFormat="1" applyFont="1" applyFill="1" applyBorder="1" applyAlignment="1"/>
    <xf numFmtId="4" fontId="21" fillId="0" borderId="10" xfId="0" applyNumberFormat="1" applyFont="1" applyFill="1" applyBorder="1"/>
    <xf numFmtId="0" fontId="21" fillId="0" borderId="10" xfId="0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21" fillId="0" borderId="10" xfId="0" applyFont="1" applyFill="1" applyBorder="1" applyAlignment="1"/>
    <xf numFmtId="0" fontId="18" fillId="0" borderId="10" xfId="0" applyFont="1" applyFill="1" applyBorder="1" applyAlignment="1">
      <alignment horizontal="centerContinuous" vertical="top" wrapText="1"/>
    </xf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14" fontId="21" fillId="0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21" fillId="0" borderId="0" xfId="0" applyFont="1" applyFill="1" applyBorder="1" applyAlignment="1">
      <alignment horizontal="center" vertical="center"/>
    </xf>
    <xf numFmtId="0" fontId="22" fillId="0" borderId="0" xfId="0" applyFont="1"/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4" fontId="0" fillId="0" borderId="10" xfId="0" applyNumberFormat="1" applyFill="1" applyBorder="1"/>
    <xf numFmtId="0" fontId="23" fillId="0" borderId="12" xfId="0" applyFont="1" applyFill="1" applyBorder="1"/>
    <xf numFmtId="164" fontId="24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0" fillId="0" borderId="11" xfId="0" applyBorder="1" applyAlignment="1"/>
    <xf numFmtId="4" fontId="0" fillId="0" borderId="11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42" applyFont="1" applyFill="1" applyBorder="1" applyAlignment="1">
      <alignment horizontal="left"/>
    </xf>
    <xf numFmtId="4" fontId="18" fillId="0" borderId="0" xfId="0" applyNumberFormat="1" applyFont="1" applyFill="1" applyBorder="1" applyAlignment="1">
      <alignment horizontal="right"/>
    </xf>
    <xf numFmtId="14" fontId="18" fillId="0" borderId="0" xfId="0" applyNumberFormat="1" applyFont="1" applyFill="1" applyBorder="1" applyAlignment="1">
      <alignment horizontal="justify" vertical="center" wrapText="1"/>
    </xf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29" fillId="0" borderId="0" xfId="0" applyFont="1"/>
    <xf numFmtId="0" fontId="31" fillId="0" borderId="0" xfId="0" applyFont="1"/>
    <xf numFmtId="0" fontId="31" fillId="0" borderId="0" xfId="0" applyFont="1" applyAlignment="1"/>
    <xf numFmtId="166" fontId="31" fillId="0" borderId="0" xfId="0" applyNumberFormat="1" applyFont="1" applyAlignment="1"/>
    <xf numFmtId="0" fontId="30" fillId="0" borderId="0" xfId="0" applyFont="1" applyBorder="1" applyAlignment="1">
      <alignment wrapText="1"/>
    </xf>
    <xf numFmtId="0" fontId="25" fillId="0" borderId="0" xfId="0" applyFont="1" applyBorder="1"/>
    <xf numFmtId="0" fontId="36" fillId="0" borderId="19" xfId="0" applyFont="1" applyBorder="1" applyAlignment="1">
      <alignment horizontal="center" wrapText="1"/>
    </xf>
    <xf numFmtId="4" fontId="31" fillId="0" borderId="19" xfId="0" applyNumberFormat="1" applyFont="1" applyBorder="1" applyAlignment="1">
      <alignment horizontal="center"/>
    </xf>
    <xf numFmtId="0" fontId="33" fillId="0" borderId="0" xfId="0" applyFont="1"/>
    <xf numFmtId="1" fontId="19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0" fontId="41" fillId="0" borderId="10" xfId="45" applyFont="1" applyFill="1" applyBorder="1" applyAlignment="1">
      <alignment horizontal="center" vertical="center" wrapText="1"/>
    </xf>
    <xf numFmtId="0" fontId="41" fillId="0" borderId="10" xfId="45" applyFont="1" applyFill="1" applyBorder="1" applyAlignment="1">
      <alignment horizont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2" fillId="0" borderId="0" xfId="0" applyNumberFormat="1" applyFont="1"/>
    <xf numFmtId="165" fontId="43" fillId="0" borderId="0" xfId="45" applyNumberFormat="1" applyFont="1" applyFill="1"/>
    <xf numFmtId="1" fontId="43" fillId="0" borderId="0" xfId="45" applyNumberFormat="1" applyFont="1" applyFill="1" applyAlignment="1">
      <alignment horizontal="right"/>
    </xf>
    <xf numFmtId="0" fontId="43" fillId="0" borderId="0" xfId="45" applyFont="1" applyFill="1" applyAlignment="1"/>
    <xf numFmtId="0" fontId="43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14" fontId="0" fillId="0" borderId="10" xfId="0" applyNumberFormat="1" applyFill="1" applyBorder="1"/>
    <xf numFmtId="0" fontId="45" fillId="0" borderId="10" xfId="0" applyFont="1" applyFill="1" applyBorder="1" applyAlignment="1">
      <alignment horizontal="left"/>
    </xf>
    <xf numFmtId="0" fontId="0" fillId="0" borderId="10" xfId="0" applyFill="1" applyBorder="1"/>
    <xf numFmtId="0" fontId="0" fillId="0" borderId="0" xfId="0" applyFill="1"/>
    <xf numFmtId="0" fontId="0" fillId="0" borderId="10" xfId="0" applyFill="1" applyBorder="1" applyAlignment="1">
      <alignment horizontal="left"/>
    </xf>
    <xf numFmtId="0" fontId="0" fillId="0" borderId="11" xfId="0" applyFill="1" applyBorder="1" applyAlignment="1"/>
    <xf numFmtId="4" fontId="0" fillId="0" borderId="11" xfId="0" applyNumberFormat="1" applyFill="1" applyBorder="1" applyAlignment="1"/>
    <xf numFmtId="0" fontId="30" fillId="0" borderId="23" xfId="0" applyFont="1" applyBorder="1" applyAlignment="1">
      <alignment wrapText="1"/>
    </xf>
    <xf numFmtId="0" fontId="25" fillId="0" borderId="24" xfId="0" applyFont="1" applyBorder="1"/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25" fillId="0" borderId="28" xfId="0" applyFont="1" applyBorder="1"/>
    <xf numFmtId="0" fontId="30" fillId="0" borderId="16" xfId="0" applyFont="1" applyBorder="1" applyAlignment="1"/>
    <xf numFmtId="0" fontId="25" fillId="0" borderId="17" xfId="0" applyFont="1" applyBorder="1"/>
    <xf numFmtId="0" fontId="25" fillId="0" borderId="18" xfId="0" applyFont="1" applyBorder="1"/>
    <xf numFmtId="4" fontId="31" fillId="0" borderId="16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4" fontId="25" fillId="0" borderId="16" xfId="0" applyNumberFormat="1" applyFont="1" applyBorder="1" applyAlignment="1">
      <alignment horizontal="center"/>
    </xf>
    <xf numFmtId="4" fontId="25" fillId="0" borderId="17" xfId="0" applyNumberFormat="1" applyFont="1" applyBorder="1" applyAlignment="1">
      <alignment horizontal="center"/>
    </xf>
    <xf numFmtId="4" fontId="25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6" fillId="0" borderId="16" xfId="0" applyFont="1" applyBorder="1" applyAlignment="1">
      <alignment horizontal="center"/>
    </xf>
    <xf numFmtId="168" fontId="31" fillId="0" borderId="16" xfId="0" applyNumberFormat="1" applyFont="1" applyBorder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9" fillId="0" borderId="10" xfId="0" applyFont="1" applyBorder="1" applyAlignment="1">
      <alignment horizontal="left"/>
    </xf>
    <xf numFmtId="4" fontId="25" fillId="0" borderId="20" xfId="0" applyNumberFormat="1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29" fillId="0" borderId="10" xfId="0" applyFont="1" applyFill="1" applyBorder="1" applyAlignment="1">
      <alignment horizontal="left"/>
    </xf>
    <xf numFmtId="0" fontId="29" fillId="0" borderId="21" xfId="0" applyFont="1" applyFill="1" applyBorder="1" applyAlignment="1">
      <alignment horizontal="left"/>
    </xf>
    <xf numFmtId="0" fontId="29" fillId="0" borderId="22" xfId="0" applyFont="1" applyFill="1" applyBorder="1" applyAlignment="1">
      <alignment horizontal="left"/>
    </xf>
    <xf numFmtId="0" fontId="36" fillId="0" borderId="16" xfId="0" applyFont="1" applyBorder="1" applyAlignment="1"/>
    <xf numFmtId="0" fontId="36" fillId="0" borderId="16" xfId="0" applyFont="1" applyBorder="1" applyAlignment="1">
      <alignment horizontal="center" wrapText="1"/>
    </xf>
    <xf numFmtId="0" fontId="36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44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30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right"/>
    </xf>
    <xf numFmtId="0" fontId="37" fillId="0" borderId="16" xfId="0" applyFont="1" applyBorder="1"/>
    <xf numFmtId="4" fontId="37" fillId="0" borderId="16" xfId="0" applyNumberFormat="1" applyFont="1" applyBorder="1"/>
    <xf numFmtId="4" fontId="25" fillId="0" borderId="18" xfId="0" applyNumberFormat="1" applyFont="1" applyBorder="1"/>
    <xf numFmtId="4" fontId="38" fillId="0" borderId="16" xfId="0" applyNumberFormat="1" applyFont="1" applyBorder="1" applyAlignment="1"/>
    <xf numFmtId="0" fontId="25" fillId="0" borderId="17" xfId="0" applyFont="1" applyBorder="1" applyAlignment="1">
      <alignment horizontal="right"/>
    </xf>
    <xf numFmtId="0" fontId="25" fillId="0" borderId="18" xfId="0" applyFont="1" applyBorder="1" applyAlignment="1">
      <alignment horizontal="right"/>
    </xf>
    <xf numFmtId="0" fontId="25" fillId="0" borderId="16" xfId="0" applyFont="1" applyBorder="1"/>
    <xf numFmtId="4" fontId="25" fillId="0" borderId="16" xfId="0" applyNumberFormat="1" applyFont="1" applyBorder="1"/>
    <xf numFmtId="14" fontId="25" fillId="0" borderId="16" xfId="0" quotePrefix="1" applyNumberFormat="1" applyFont="1" applyBorder="1" applyAlignment="1">
      <alignment horizontal="center"/>
    </xf>
    <xf numFmtId="14" fontId="25" fillId="0" borderId="16" xfId="0" applyNumberFormat="1" applyFont="1" applyBorder="1" applyAlignment="1">
      <alignment horizontal="center"/>
    </xf>
    <xf numFmtId="167" fontId="25" fillId="0" borderId="16" xfId="0" applyNumberFormat="1" applyFont="1" applyBorder="1" applyAlignment="1">
      <alignment horizontal="center"/>
    </xf>
    <xf numFmtId="167" fontId="25" fillId="0" borderId="18" xfId="0" applyNumberFormat="1" applyFont="1" applyBorder="1" applyAlignment="1">
      <alignment horizontal="center"/>
    </xf>
    <xf numFmtId="14" fontId="25" fillId="0" borderId="18" xfId="0" applyNumberFormat="1" applyFont="1" applyBorder="1" applyAlignment="1">
      <alignment horizontal="center"/>
    </xf>
    <xf numFmtId="0" fontId="36" fillId="0" borderId="16" xfId="0" applyFont="1" applyFill="1" applyBorder="1" applyAlignment="1"/>
    <xf numFmtId="0" fontId="37" fillId="0" borderId="17" xfId="0" applyFont="1" applyFill="1" applyBorder="1"/>
    <xf numFmtId="0" fontId="37" fillId="0" borderId="18" xfId="0" applyFont="1" applyFill="1" applyBorder="1"/>
    <xf numFmtId="14" fontId="25" fillId="0" borderId="16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4" fontId="25" fillId="0" borderId="16" xfId="0" applyNumberFormat="1" applyFont="1" applyFill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14" fontId="25" fillId="0" borderId="18" xfId="0" applyNumberFormat="1" applyFont="1" applyFill="1" applyBorder="1" applyAlignment="1">
      <alignment horizontal="center"/>
    </xf>
    <xf numFmtId="4" fontId="25" fillId="0" borderId="18" xfId="0" applyNumberFormat="1" applyFont="1" applyFill="1" applyBorder="1" applyAlignment="1">
      <alignment horizontal="center"/>
    </xf>
    <xf numFmtId="0" fontId="32" fillId="0" borderId="16" xfId="0" applyFont="1" applyBorder="1" applyAlignment="1"/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2" fillId="0" borderId="16" xfId="0" applyFont="1" applyBorder="1" applyAlignment="1">
      <alignment wrapText="1"/>
    </xf>
    <xf numFmtId="0" fontId="25" fillId="0" borderId="0" xfId="0" applyFont="1"/>
    <xf numFmtId="0" fontId="35" fillId="0" borderId="16" xfId="0" applyFont="1" applyBorder="1" applyAlignment="1"/>
    <xf numFmtId="0" fontId="32" fillId="0" borderId="16" xfId="0" applyFont="1" applyBorder="1"/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476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811125"/>
          <a:ext cx="476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2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3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54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55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6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7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8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9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60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61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62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63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64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65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66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67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68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69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70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71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72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73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74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75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76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77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78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79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80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81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82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83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84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120</xdr:row>
      <xdr:rowOff>180975</xdr:rowOff>
    </xdr:to>
    <xdr:sp macro="" textlink="" fLocksText="0">
      <xdr:nvSpPr>
        <xdr:cNvPr id="85" name="Text Box 9"/>
        <xdr:cNvSpPr txBox="1">
          <a:spLocks noChangeArrowheads="1"/>
        </xdr:cNvSpPr>
      </xdr:nvSpPr>
      <xdr:spPr bwMode="auto">
        <a:xfrm>
          <a:off x="1295400" y="22926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86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87" name="Text Box 9"/>
        <xdr:cNvSpPr txBox="1">
          <a:spLocks noChangeArrowheads="1"/>
        </xdr:cNvSpPr>
      </xdr:nvSpPr>
      <xdr:spPr bwMode="auto">
        <a:xfrm>
          <a:off x="1295400" y="23688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88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89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90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91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92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93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94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95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96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121</xdr:row>
      <xdr:rowOff>180975</xdr:rowOff>
    </xdr:to>
    <xdr:sp macro="" textlink="" fLocksText="0">
      <xdr:nvSpPr>
        <xdr:cNvPr id="97" name="Text Box 9"/>
        <xdr:cNvSpPr txBox="1">
          <a:spLocks noChangeArrowheads="1"/>
        </xdr:cNvSpPr>
      </xdr:nvSpPr>
      <xdr:spPr bwMode="auto">
        <a:xfrm>
          <a:off x="1295400" y="23117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98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124</xdr:row>
      <xdr:rowOff>0</xdr:rowOff>
    </xdr:to>
    <xdr:sp macro="" textlink="" fLocksText="0">
      <xdr:nvSpPr>
        <xdr:cNvPr id="99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91" workbookViewId="0">
      <selection activeCell="F111" sqref="F111"/>
    </sheetView>
  </sheetViews>
  <sheetFormatPr defaultRowHeight="15" x14ac:dyDescent="0.25"/>
  <cols>
    <col min="1" max="2" width="13.7109375" style="25" customWidth="1"/>
    <col min="3" max="3" width="9.7109375" style="25" customWidth="1"/>
    <col min="4" max="4" width="11.7109375" style="25" customWidth="1"/>
    <col min="5" max="8" width="9.7109375" style="25" customWidth="1"/>
    <col min="9" max="10" width="15.7109375" style="25" customWidth="1"/>
    <col min="11" max="16384" width="9.140625" style="25"/>
  </cols>
  <sheetData>
    <row r="1" spans="1:10" ht="15.75" x14ac:dyDescent="0.25">
      <c r="A1" s="134" t="s">
        <v>133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25">
      <c r="A2" s="129" t="s">
        <v>134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x14ac:dyDescent="0.25">
      <c r="A3" s="129" t="s">
        <v>135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x14ac:dyDescent="0.25">
      <c r="A4" s="129" t="s">
        <v>136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x14ac:dyDescent="0.25">
      <c r="A5" s="130" t="s">
        <v>137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131" t="s">
        <v>138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10" x14ac:dyDescent="0.25">
      <c r="A8" s="131" t="s">
        <v>139</v>
      </c>
      <c r="B8" s="112"/>
      <c r="C8" s="112"/>
      <c r="D8" s="112"/>
      <c r="E8" s="112"/>
      <c r="F8" s="112"/>
      <c r="G8" s="112"/>
      <c r="H8" s="112"/>
      <c r="I8" s="112"/>
      <c r="J8" s="112"/>
    </row>
    <row r="9" spans="1:10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</row>
    <row r="10" spans="1:10" x14ac:dyDescent="0.25">
      <c r="A10" s="166" t="s">
        <v>140</v>
      </c>
      <c r="B10" s="104"/>
      <c r="C10" s="104"/>
      <c r="D10" s="104"/>
      <c r="E10" s="104"/>
      <c r="F10" s="104"/>
      <c r="G10" s="104"/>
      <c r="H10" s="104"/>
      <c r="I10" s="104"/>
      <c r="J10" s="105"/>
    </row>
    <row r="11" spans="1:10" x14ac:dyDescent="0.25">
      <c r="A11" s="160" t="s">
        <v>141</v>
      </c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0" x14ac:dyDescent="0.25">
      <c r="A12" s="160" t="s">
        <v>142</v>
      </c>
      <c r="B12" s="104"/>
      <c r="C12" s="104"/>
      <c r="D12" s="104"/>
      <c r="E12" s="104"/>
      <c r="F12" s="104"/>
      <c r="G12" s="104"/>
      <c r="H12" s="104"/>
      <c r="I12" s="104"/>
      <c r="J12" s="105"/>
    </row>
    <row r="13" spans="1:10" x14ac:dyDescent="0.25">
      <c r="A13" s="160" t="s">
        <v>143</v>
      </c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x14ac:dyDescent="0.25">
      <c r="A14" s="166" t="s">
        <v>144</v>
      </c>
      <c r="B14" s="104"/>
      <c r="C14" s="104"/>
      <c r="D14" s="104"/>
      <c r="E14" s="104"/>
      <c r="F14" s="104"/>
      <c r="G14" s="104"/>
      <c r="H14" s="104"/>
      <c r="I14" s="104"/>
      <c r="J14" s="105"/>
    </row>
    <row r="15" spans="1:10" x14ac:dyDescent="0.25">
      <c r="A15" s="160" t="s">
        <v>145</v>
      </c>
      <c r="B15" s="104"/>
      <c r="C15" s="104"/>
      <c r="D15" s="104"/>
      <c r="E15" s="104"/>
      <c r="F15" s="104"/>
      <c r="G15" s="104"/>
      <c r="H15" s="104"/>
      <c r="I15" s="104"/>
      <c r="J15" s="105"/>
    </row>
    <row r="16" spans="1:10" x14ac:dyDescent="0.25">
      <c r="A16" s="161" t="s">
        <v>203</v>
      </c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0" x14ac:dyDescent="0.25">
      <c r="A17" s="163" t="s">
        <v>146</v>
      </c>
      <c r="B17" s="104"/>
      <c r="C17" s="104"/>
      <c r="D17" s="104"/>
      <c r="E17" s="104"/>
      <c r="F17" s="104"/>
      <c r="G17" s="104"/>
      <c r="H17" s="104"/>
      <c r="I17" s="104"/>
      <c r="J17" s="105"/>
    </row>
    <row r="18" spans="1:10" x14ac:dyDescent="0.25">
      <c r="A18" s="164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0" x14ac:dyDescent="0.25">
      <c r="A19" s="165" t="s">
        <v>147</v>
      </c>
      <c r="B19" s="104"/>
      <c r="C19" s="104"/>
      <c r="D19" s="104"/>
      <c r="E19" s="104"/>
      <c r="F19" s="104"/>
      <c r="G19" s="104"/>
      <c r="H19" s="104"/>
      <c r="I19" s="104"/>
      <c r="J19" s="105"/>
    </row>
    <row r="20" spans="1:10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 x14ac:dyDescent="0.25">
      <c r="A21" s="126" t="s">
        <v>148</v>
      </c>
      <c r="B21" s="104"/>
      <c r="C21" s="104"/>
      <c r="D21" s="105"/>
      <c r="E21" s="126" t="s">
        <v>149</v>
      </c>
      <c r="F21" s="105"/>
      <c r="G21" s="126" t="s">
        <v>150</v>
      </c>
      <c r="H21" s="105"/>
      <c r="I21" s="126" t="s">
        <v>151</v>
      </c>
      <c r="J21" s="105"/>
    </row>
    <row r="22" spans="1:10" x14ac:dyDescent="0.25">
      <c r="A22" s="149" t="s">
        <v>152</v>
      </c>
      <c r="B22" s="150"/>
      <c r="C22" s="150"/>
      <c r="D22" s="151"/>
      <c r="E22" s="152">
        <v>43131</v>
      </c>
      <c r="F22" s="153"/>
      <c r="G22" s="154" t="s">
        <v>153</v>
      </c>
      <c r="H22" s="153"/>
      <c r="I22" s="155">
        <v>1543440</v>
      </c>
      <c r="J22" s="153"/>
    </row>
    <row r="23" spans="1:10" x14ac:dyDescent="0.25">
      <c r="A23" s="149" t="s">
        <v>154</v>
      </c>
      <c r="B23" s="150"/>
      <c r="C23" s="150"/>
      <c r="D23" s="151"/>
      <c r="E23" s="152">
        <v>43272</v>
      </c>
      <c r="F23" s="158"/>
      <c r="G23" s="154" t="s">
        <v>155</v>
      </c>
      <c r="H23" s="153"/>
      <c r="I23" s="155">
        <v>46306.06</v>
      </c>
      <c r="J23" s="159"/>
    </row>
    <row r="24" spans="1:10" x14ac:dyDescent="0.25">
      <c r="A24" s="149" t="s">
        <v>156</v>
      </c>
      <c r="B24" s="150"/>
      <c r="C24" s="150"/>
      <c r="D24" s="151"/>
      <c r="E24" s="152">
        <v>43462</v>
      </c>
      <c r="F24" s="153"/>
      <c r="G24" s="154" t="s">
        <v>157</v>
      </c>
      <c r="H24" s="153"/>
      <c r="I24" s="155">
        <v>1662821.82</v>
      </c>
      <c r="J24" s="153"/>
    </row>
    <row r="25" spans="1:10" x14ac:dyDescent="0.25">
      <c r="A25" s="149" t="s">
        <v>158</v>
      </c>
      <c r="B25" s="150"/>
      <c r="C25" s="150"/>
      <c r="D25" s="151"/>
      <c r="E25" s="152">
        <v>43588</v>
      </c>
      <c r="F25" s="153"/>
      <c r="G25" s="154" t="s">
        <v>157</v>
      </c>
      <c r="H25" s="153"/>
      <c r="I25" s="155">
        <v>1781796.38</v>
      </c>
      <c r="J25" s="153"/>
    </row>
    <row r="26" spans="1:10" x14ac:dyDescent="0.25">
      <c r="A26" s="149" t="s">
        <v>159</v>
      </c>
      <c r="B26" s="150"/>
      <c r="C26" s="150"/>
      <c r="D26" s="151"/>
      <c r="E26" s="152">
        <v>43825</v>
      </c>
      <c r="F26" s="153"/>
      <c r="G26" s="154" t="s">
        <v>160</v>
      </c>
      <c r="H26" s="153"/>
      <c r="I26" s="155">
        <v>3444361.84</v>
      </c>
      <c r="J26" s="153"/>
    </row>
    <row r="27" spans="1:10" x14ac:dyDescent="0.25">
      <c r="A27" s="59"/>
      <c r="B27" s="59"/>
      <c r="C27" s="59"/>
      <c r="D27" s="59"/>
      <c r="E27" s="59"/>
      <c r="F27" s="59"/>
      <c r="G27" s="59"/>
      <c r="H27" s="59"/>
      <c r="I27" s="60"/>
      <c r="J27" s="60"/>
    </row>
    <row r="28" spans="1:10" x14ac:dyDescent="0.25">
      <c r="A28" s="113" t="s">
        <v>161</v>
      </c>
      <c r="B28" s="104"/>
      <c r="C28" s="104"/>
      <c r="D28" s="104"/>
      <c r="E28" s="104"/>
      <c r="F28" s="104"/>
      <c r="G28" s="104"/>
      <c r="H28" s="104"/>
      <c r="I28" s="104"/>
      <c r="J28" s="105"/>
    </row>
    <row r="29" spans="1:10" x14ac:dyDescent="0.25">
      <c r="A29" s="156" t="s">
        <v>162</v>
      </c>
      <c r="B29" s="105"/>
      <c r="C29" s="156" t="s">
        <v>163</v>
      </c>
      <c r="D29" s="105"/>
      <c r="E29" s="156" t="s">
        <v>164</v>
      </c>
      <c r="F29" s="105"/>
      <c r="G29" s="156" t="s">
        <v>165</v>
      </c>
      <c r="H29" s="157"/>
      <c r="I29" s="156" t="s">
        <v>166</v>
      </c>
      <c r="J29" s="105"/>
    </row>
    <row r="30" spans="1:10" x14ac:dyDescent="0.25">
      <c r="A30" s="144">
        <v>43871</v>
      </c>
      <c r="B30" s="108"/>
      <c r="C30" s="109">
        <v>150000</v>
      </c>
      <c r="D30" s="111"/>
      <c r="E30" s="145">
        <v>43853</v>
      </c>
      <c r="F30" s="108"/>
      <c r="G30" s="146">
        <v>286492</v>
      </c>
      <c r="H30" s="147"/>
      <c r="I30" s="143">
        <v>150000</v>
      </c>
      <c r="J30" s="138"/>
    </row>
    <row r="31" spans="1:10" x14ac:dyDescent="0.25">
      <c r="A31" s="145"/>
      <c r="B31" s="148"/>
      <c r="C31" s="109"/>
      <c r="D31" s="111"/>
      <c r="E31" s="145"/>
      <c r="F31" s="148"/>
      <c r="G31" s="146"/>
      <c r="H31" s="147"/>
      <c r="I31" s="143"/>
      <c r="J31" s="138"/>
    </row>
    <row r="32" spans="1:10" x14ac:dyDescent="0.25">
      <c r="A32" s="142"/>
      <c r="B32" s="105"/>
      <c r="C32" s="142"/>
      <c r="D32" s="105"/>
      <c r="E32" s="142"/>
      <c r="F32" s="105"/>
      <c r="G32" s="142"/>
      <c r="H32" s="105"/>
      <c r="I32" s="143"/>
      <c r="J32" s="138"/>
    </row>
    <row r="33" spans="1:10" x14ac:dyDescent="0.25">
      <c r="A33" s="135" t="s">
        <v>167</v>
      </c>
      <c r="B33" s="104"/>
      <c r="C33" s="104"/>
      <c r="D33" s="104"/>
      <c r="E33" s="104"/>
      <c r="F33" s="105"/>
      <c r="G33" s="136"/>
      <c r="H33" s="105"/>
      <c r="I33" s="137">
        <v>5682.8</v>
      </c>
      <c r="J33" s="138"/>
    </row>
    <row r="34" spans="1:10" x14ac:dyDescent="0.25">
      <c r="A34" s="135" t="s">
        <v>168</v>
      </c>
      <c r="B34" s="104"/>
      <c r="C34" s="104"/>
      <c r="D34" s="104"/>
      <c r="E34" s="104"/>
      <c r="F34" s="105"/>
      <c r="G34" s="136"/>
      <c r="H34" s="105"/>
      <c r="I34" s="139">
        <f>SUM(I30:J32)</f>
        <v>150000</v>
      </c>
      <c r="J34" s="138"/>
    </row>
    <row r="35" spans="1:10" x14ac:dyDescent="0.25">
      <c r="A35" s="135" t="s">
        <v>169</v>
      </c>
      <c r="B35" s="104"/>
      <c r="C35" s="104"/>
      <c r="D35" s="104"/>
      <c r="E35" s="104"/>
      <c r="F35" s="105"/>
      <c r="G35" s="136"/>
      <c r="H35" s="105"/>
      <c r="I35" s="137">
        <v>196.1</v>
      </c>
      <c r="J35" s="138"/>
    </row>
    <row r="36" spans="1:10" x14ac:dyDescent="0.25">
      <c r="A36" s="135" t="s">
        <v>170</v>
      </c>
      <c r="B36" s="140"/>
      <c r="C36" s="140"/>
      <c r="D36" s="140"/>
      <c r="E36" s="140"/>
      <c r="F36" s="141"/>
      <c r="G36" s="136"/>
      <c r="H36" s="105"/>
      <c r="I36" s="139">
        <v>0</v>
      </c>
      <c r="J36" s="138"/>
    </row>
    <row r="37" spans="1:10" x14ac:dyDescent="0.25">
      <c r="A37" s="135" t="s">
        <v>171</v>
      </c>
      <c r="B37" s="104"/>
      <c r="C37" s="104"/>
      <c r="D37" s="104"/>
      <c r="E37" s="104"/>
      <c r="F37" s="105"/>
      <c r="G37" s="136"/>
      <c r="H37" s="105"/>
      <c r="I37" s="137">
        <f>SUM(I33:J36)</f>
        <v>155878.9</v>
      </c>
      <c r="J37" s="138"/>
    </row>
    <row r="38" spans="1:10" x14ac:dyDescent="0.25">
      <c r="A38" s="135" t="s">
        <v>172</v>
      </c>
      <c r="B38" s="104"/>
      <c r="C38" s="104"/>
      <c r="D38" s="104"/>
      <c r="E38" s="104"/>
      <c r="F38" s="105"/>
      <c r="G38" s="136"/>
      <c r="H38" s="105"/>
      <c r="I38" s="137">
        <v>0</v>
      </c>
      <c r="J38" s="138"/>
    </row>
    <row r="39" spans="1:10" x14ac:dyDescent="0.25">
      <c r="A39" s="135" t="s">
        <v>173</v>
      </c>
      <c r="B39" s="104"/>
      <c r="C39" s="104"/>
      <c r="D39" s="104"/>
      <c r="E39" s="104"/>
      <c r="F39" s="105"/>
      <c r="G39" s="136"/>
      <c r="H39" s="105"/>
      <c r="I39" s="139">
        <f>I37+I38</f>
        <v>155878.9</v>
      </c>
      <c r="J39" s="138"/>
    </row>
    <row r="40" spans="1:10" x14ac:dyDescent="0.25">
      <c r="A40" s="115" t="s">
        <v>174</v>
      </c>
      <c r="B40" s="112"/>
      <c r="C40" s="112"/>
      <c r="D40" s="112"/>
      <c r="E40" s="112"/>
      <c r="F40" s="112"/>
      <c r="G40" s="112"/>
      <c r="H40" s="112"/>
      <c r="I40" s="112"/>
      <c r="J40" s="112"/>
    </row>
    <row r="41" spans="1:10" x14ac:dyDescent="0.25">
      <c r="A41" s="115" t="s">
        <v>175</v>
      </c>
      <c r="B41" s="112"/>
      <c r="C41" s="112"/>
      <c r="D41" s="112"/>
      <c r="E41" s="112"/>
      <c r="F41" s="112"/>
      <c r="G41" s="112"/>
      <c r="H41" s="112"/>
      <c r="I41" s="112"/>
      <c r="J41" s="112"/>
    </row>
    <row r="42" spans="1:10" x14ac:dyDescent="0.25">
      <c r="A42" s="115" t="s">
        <v>176</v>
      </c>
      <c r="B42" s="112"/>
      <c r="C42" s="112"/>
      <c r="D42" s="112"/>
      <c r="E42" s="112"/>
      <c r="F42" s="112"/>
      <c r="G42" s="112"/>
      <c r="H42" s="112"/>
      <c r="I42" s="112"/>
      <c r="J42" s="112"/>
    </row>
    <row r="43" spans="1:10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21.75" customHeight="1" x14ac:dyDescent="0.25">
      <c r="A44" s="132" t="s">
        <v>177</v>
      </c>
      <c r="B44" s="133"/>
      <c r="C44" s="133"/>
      <c r="D44" s="133"/>
      <c r="E44" s="133"/>
      <c r="F44" s="133"/>
      <c r="G44" s="133"/>
      <c r="H44" s="133"/>
      <c r="I44" s="133"/>
      <c r="J44" s="128"/>
    </row>
    <row r="45" spans="1:10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</row>
    <row r="46" spans="1:10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</row>
    <row r="47" spans="1:10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</row>
    <row r="48" spans="1:10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</row>
    <row r="51" spans="1:10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</row>
    <row r="52" spans="1:10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</row>
    <row r="53" spans="1:10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</row>
    <row r="54" spans="1:10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</row>
    <row r="56" spans="1:10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</row>
    <row r="57" spans="1:10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</row>
    <row r="58" spans="1:10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</row>
    <row r="59" spans="1:10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</row>
    <row r="60" spans="1:10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</row>
    <row r="61" spans="1:10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</row>
    <row r="62" spans="1:10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</row>
    <row r="63" spans="1:10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</row>
    <row r="64" spans="1:10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</row>
    <row r="65" spans="1:10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</row>
    <row r="66" spans="1:10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</row>
    <row r="67" spans="1:10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</row>
    <row r="68" spans="1:10" ht="15.75" x14ac:dyDescent="0.25">
      <c r="A68" s="134" t="s">
        <v>133</v>
      </c>
      <c r="B68" s="134"/>
      <c r="C68" s="134"/>
      <c r="D68" s="134"/>
      <c r="E68" s="134"/>
      <c r="F68" s="134"/>
      <c r="G68" s="134"/>
      <c r="H68" s="134"/>
      <c r="I68" s="134"/>
      <c r="J68" s="134"/>
    </row>
    <row r="69" spans="1:10" x14ac:dyDescent="0.25">
      <c r="A69" s="129" t="s">
        <v>134</v>
      </c>
      <c r="B69" s="129"/>
      <c r="C69" s="129"/>
      <c r="D69" s="129"/>
      <c r="E69" s="129"/>
      <c r="F69" s="129"/>
      <c r="G69" s="129"/>
      <c r="H69" s="129"/>
      <c r="I69" s="129"/>
      <c r="J69" s="129"/>
    </row>
    <row r="70" spans="1:10" x14ac:dyDescent="0.25">
      <c r="A70" s="129" t="s">
        <v>135</v>
      </c>
      <c r="B70" s="129"/>
      <c r="C70" s="129"/>
      <c r="D70" s="129"/>
      <c r="E70" s="129"/>
      <c r="F70" s="129"/>
      <c r="G70" s="129"/>
      <c r="H70" s="129"/>
      <c r="I70" s="129"/>
      <c r="J70" s="129"/>
    </row>
    <row r="71" spans="1:10" x14ac:dyDescent="0.25">
      <c r="A71" s="129" t="s">
        <v>136</v>
      </c>
      <c r="B71" s="129"/>
      <c r="C71" s="129"/>
      <c r="D71" s="129"/>
      <c r="E71" s="129"/>
      <c r="F71" s="129"/>
      <c r="G71" s="129"/>
      <c r="H71" s="129"/>
      <c r="I71" s="129"/>
      <c r="J71" s="129"/>
    </row>
    <row r="72" spans="1:10" x14ac:dyDescent="0.25">
      <c r="A72" s="130" t="s">
        <v>137</v>
      </c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0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7"/>
    </row>
    <row r="74" spans="1:10" x14ac:dyDescent="0.25">
      <c r="A74" s="131" t="s">
        <v>138</v>
      </c>
      <c r="B74" s="112"/>
      <c r="C74" s="112"/>
      <c r="D74" s="112"/>
      <c r="E74" s="112"/>
      <c r="F74" s="112"/>
      <c r="G74" s="112"/>
      <c r="H74" s="112"/>
      <c r="I74" s="112"/>
      <c r="J74" s="112"/>
    </row>
    <row r="75" spans="1:10" x14ac:dyDescent="0.25">
      <c r="A75" s="131" t="s">
        <v>139</v>
      </c>
      <c r="B75" s="112"/>
      <c r="C75" s="112"/>
      <c r="D75" s="112"/>
      <c r="E75" s="112"/>
      <c r="F75" s="112"/>
      <c r="G75" s="112"/>
      <c r="H75" s="112"/>
      <c r="I75" s="112"/>
      <c r="J75" s="112"/>
    </row>
    <row r="76" spans="1:10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</row>
    <row r="77" spans="1:10" x14ac:dyDescent="0.25">
      <c r="A77" s="113" t="s">
        <v>178</v>
      </c>
      <c r="B77" s="104"/>
      <c r="C77" s="104"/>
      <c r="D77" s="104"/>
      <c r="E77" s="104"/>
      <c r="F77" s="104"/>
      <c r="G77" s="104"/>
      <c r="H77" s="104"/>
      <c r="I77" s="104"/>
      <c r="J77" s="105"/>
    </row>
    <row r="78" spans="1:10" x14ac:dyDescent="0.25">
      <c r="A78" s="125" t="str">
        <f>A19</f>
        <v>ORIGEM DOS RECURSOS (1): Municipal</v>
      </c>
      <c r="B78" s="104"/>
      <c r="C78" s="104"/>
      <c r="D78" s="104"/>
      <c r="E78" s="104"/>
      <c r="F78" s="104"/>
      <c r="G78" s="104"/>
      <c r="H78" s="104"/>
      <c r="I78" s="104"/>
      <c r="J78" s="105"/>
    </row>
    <row r="79" spans="1:10" ht="72.75" x14ac:dyDescent="0.25">
      <c r="A79" s="126" t="s">
        <v>179</v>
      </c>
      <c r="B79" s="105"/>
      <c r="C79" s="127" t="s">
        <v>180</v>
      </c>
      <c r="D79" s="128"/>
      <c r="E79" s="126" t="s">
        <v>181</v>
      </c>
      <c r="F79" s="105"/>
      <c r="G79" s="126" t="s">
        <v>182</v>
      </c>
      <c r="H79" s="105"/>
      <c r="I79" s="63" t="s">
        <v>183</v>
      </c>
      <c r="J79" s="63" t="s">
        <v>184</v>
      </c>
    </row>
    <row r="80" spans="1:10" x14ac:dyDescent="0.25">
      <c r="A80" s="118" t="s">
        <v>185</v>
      </c>
      <c r="B80" s="118"/>
      <c r="C80" s="119">
        <v>6325.01</v>
      </c>
      <c r="D80" s="111"/>
      <c r="E80" s="109">
        <v>49.6</v>
      </c>
      <c r="F80" s="111"/>
      <c r="G80" s="109">
        <f t="shared" ref="G80:G85" si="0">C80-J80</f>
        <v>5355.2300000000005</v>
      </c>
      <c r="H80" s="111"/>
      <c r="I80" s="64">
        <f t="shared" ref="I80:I85" si="1">+E80+G80</f>
        <v>5404.8300000000008</v>
      </c>
      <c r="J80" s="64">
        <v>969.78</v>
      </c>
    </row>
    <row r="81" spans="1:10" x14ac:dyDescent="0.25">
      <c r="A81" s="122" t="s">
        <v>186</v>
      </c>
      <c r="B81" s="122"/>
      <c r="C81" s="119">
        <v>5910.58</v>
      </c>
      <c r="D81" s="111"/>
      <c r="E81" s="109">
        <v>1396.3</v>
      </c>
      <c r="F81" s="111"/>
      <c r="G81" s="109">
        <f t="shared" si="0"/>
        <v>3701.68</v>
      </c>
      <c r="H81" s="111"/>
      <c r="I81" s="64">
        <f t="shared" si="1"/>
        <v>5097.9799999999996</v>
      </c>
      <c r="J81" s="64">
        <v>2208.9</v>
      </c>
    </row>
    <row r="82" spans="1:10" x14ac:dyDescent="0.25">
      <c r="A82" s="123" t="s">
        <v>187</v>
      </c>
      <c r="B82" s="124"/>
      <c r="C82" s="119">
        <v>131346.82999999999</v>
      </c>
      <c r="D82" s="111"/>
      <c r="E82" s="109">
        <v>187.27</v>
      </c>
      <c r="F82" s="111"/>
      <c r="G82" s="109">
        <f t="shared" si="0"/>
        <v>111983.73999999999</v>
      </c>
      <c r="H82" s="111"/>
      <c r="I82" s="64">
        <f t="shared" si="1"/>
        <v>112171.01</v>
      </c>
      <c r="J82" s="64">
        <v>19363.09</v>
      </c>
    </row>
    <row r="83" spans="1:10" x14ac:dyDescent="0.25">
      <c r="A83" s="118" t="s">
        <v>188</v>
      </c>
      <c r="B83" s="118"/>
      <c r="C83" s="119">
        <v>394.49</v>
      </c>
      <c r="D83" s="111"/>
      <c r="E83" s="109">
        <v>1190</v>
      </c>
      <c r="F83" s="111"/>
      <c r="G83" s="109">
        <f t="shared" si="0"/>
        <v>394.49</v>
      </c>
      <c r="H83" s="111"/>
      <c r="I83" s="64">
        <f t="shared" si="1"/>
        <v>1584.49</v>
      </c>
      <c r="J83" s="64">
        <v>0</v>
      </c>
    </row>
    <row r="84" spans="1:10" x14ac:dyDescent="0.25">
      <c r="A84" s="118" t="s">
        <v>189</v>
      </c>
      <c r="B84" s="118"/>
      <c r="C84" s="119">
        <v>17503.830000000002</v>
      </c>
      <c r="D84" s="111"/>
      <c r="E84" s="109">
        <v>11152.49</v>
      </c>
      <c r="F84" s="111"/>
      <c r="G84" s="109">
        <f t="shared" si="0"/>
        <v>13230.000000000002</v>
      </c>
      <c r="H84" s="111"/>
      <c r="I84" s="64">
        <f t="shared" si="1"/>
        <v>24382.49</v>
      </c>
      <c r="J84" s="64">
        <v>4273.83</v>
      </c>
    </row>
    <row r="85" spans="1:10" x14ac:dyDescent="0.25">
      <c r="A85" s="118" t="s">
        <v>190</v>
      </c>
      <c r="B85" s="118"/>
      <c r="C85" s="119">
        <v>3032.16</v>
      </c>
      <c r="D85" s="111"/>
      <c r="E85" s="109">
        <v>810.43</v>
      </c>
      <c r="F85" s="111"/>
      <c r="G85" s="109">
        <f t="shared" si="0"/>
        <v>1695.7299999999998</v>
      </c>
      <c r="H85" s="111"/>
      <c r="I85" s="64">
        <f t="shared" si="1"/>
        <v>2506.16</v>
      </c>
      <c r="J85" s="64">
        <v>1336.43</v>
      </c>
    </row>
    <row r="86" spans="1:10" x14ac:dyDescent="0.25">
      <c r="A86" s="120" t="s">
        <v>125</v>
      </c>
      <c r="B86" s="121"/>
      <c r="C86" s="119">
        <f>SUM(C80:D85)</f>
        <v>164512.9</v>
      </c>
      <c r="D86" s="111"/>
      <c r="E86" s="109">
        <f>SUM(E80:F85)</f>
        <v>14786.09</v>
      </c>
      <c r="F86" s="111"/>
      <c r="G86" s="109">
        <f>SUM(G80:H85)</f>
        <v>136360.87000000002</v>
      </c>
      <c r="H86" s="111"/>
      <c r="I86" s="64">
        <f>SUM(I80:I85)</f>
        <v>151146.96</v>
      </c>
      <c r="J86" s="64">
        <f>SUM(J80:J85)</f>
        <v>28152.03</v>
      </c>
    </row>
    <row r="87" spans="1:10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</row>
    <row r="88" spans="1:10" x14ac:dyDescent="0.25">
      <c r="A88" s="115" t="s">
        <v>191</v>
      </c>
      <c r="B88" s="112"/>
      <c r="C88" s="112"/>
      <c r="D88" s="112"/>
      <c r="E88" s="112"/>
      <c r="F88" s="112"/>
      <c r="G88" s="112"/>
      <c r="H88" s="112"/>
      <c r="I88" s="112"/>
      <c r="J88" s="112"/>
    </row>
    <row r="89" spans="1:10" x14ac:dyDescent="0.25">
      <c r="A89" s="115" t="s">
        <v>192</v>
      </c>
      <c r="B89" s="112"/>
      <c r="C89" s="112"/>
      <c r="D89" s="112"/>
      <c r="E89" s="112"/>
      <c r="F89" s="112"/>
      <c r="G89" s="112"/>
      <c r="H89" s="112"/>
      <c r="I89" s="112"/>
      <c r="J89" s="112"/>
    </row>
    <row r="90" spans="1:10" x14ac:dyDescent="0.25">
      <c r="A90" s="115" t="s">
        <v>193</v>
      </c>
      <c r="B90" s="112"/>
      <c r="C90" s="112"/>
      <c r="D90" s="112"/>
      <c r="E90" s="112"/>
      <c r="F90" s="112"/>
      <c r="G90" s="112"/>
      <c r="H90" s="112"/>
      <c r="I90" s="112"/>
      <c r="J90" s="112"/>
    </row>
    <row r="91" spans="1:10" x14ac:dyDescent="0.25">
      <c r="A91" s="115" t="s">
        <v>194</v>
      </c>
      <c r="B91" s="112"/>
      <c r="C91" s="112"/>
      <c r="D91" s="112"/>
      <c r="E91" s="112"/>
      <c r="F91" s="112"/>
      <c r="G91" s="112"/>
      <c r="H91" s="112"/>
      <c r="I91" s="112"/>
      <c r="J91" s="112"/>
    </row>
    <row r="92" spans="1:10" ht="23.25" customHeight="1" x14ac:dyDescent="0.25">
      <c r="A92" s="116" t="s">
        <v>195</v>
      </c>
      <c r="B92" s="117"/>
      <c r="C92" s="117"/>
      <c r="D92" s="117"/>
      <c r="E92" s="117"/>
      <c r="F92" s="117"/>
      <c r="G92" s="117"/>
      <c r="H92" s="117"/>
      <c r="I92" s="117"/>
      <c r="J92" s="117"/>
    </row>
    <row r="93" spans="1:10" x14ac:dyDescent="0.25">
      <c r="A93" s="115" t="s">
        <v>196</v>
      </c>
      <c r="B93" s="112"/>
      <c r="C93" s="112"/>
      <c r="D93" s="112"/>
      <c r="E93" s="112"/>
      <c r="F93" s="112"/>
      <c r="G93" s="112"/>
      <c r="H93" s="112"/>
      <c r="I93" s="112"/>
      <c r="J93" s="112"/>
    </row>
    <row r="94" spans="1:10" x14ac:dyDescent="0.25">
      <c r="A94" s="112"/>
      <c r="B94" s="112"/>
      <c r="C94" s="112"/>
      <c r="D94" s="112"/>
      <c r="E94" s="112"/>
      <c r="F94" s="112"/>
      <c r="G94" s="112"/>
      <c r="H94" s="112"/>
      <c r="I94" s="112"/>
      <c r="J94" s="112"/>
    </row>
    <row r="95" spans="1:10" x14ac:dyDescent="0.25">
      <c r="A95" s="113" t="s">
        <v>197</v>
      </c>
      <c r="B95" s="104"/>
      <c r="C95" s="104"/>
      <c r="D95" s="104"/>
      <c r="E95" s="104"/>
      <c r="F95" s="104"/>
      <c r="G95" s="104"/>
      <c r="H95" s="104"/>
      <c r="I95" s="104"/>
      <c r="J95" s="105"/>
    </row>
    <row r="96" spans="1:10" x14ac:dyDescent="0.25">
      <c r="A96" s="103" t="s">
        <v>198</v>
      </c>
      <c r="B96" s="104"/>
      <c r="C96" s="104"/>
      <c r="D96" s="104"/>
      <c r="E96" s="104"/>
      <c r="F96" s="104"/>
      <c r="G96" s="105"/>
      <c r="H96" s="106">
        <f>I39</f>
        <v>155878.9</v>
      </c>
      <c r="I96" s="107"/>
      <c r="J96" s="108"/>
    </row>
    <row r="97" spans="1:10" x14ac:dyDescent="0.25">
      <c r="A97" s="103" t="s">
        <v>199</v>
      </c>
      <c r="B97" s="104"/>
      <c r="C97" s="104"/>
      <c r="D97" s="104"/>
      <c r="E97" s="104"/>
      <c r="F97" s="104"/>
      <c r="G97" s="105"/>
      <c r="H97" s="114">
        <f>I86</f>
        <v>151146.96</v>
      </c>
      <c r="I97" s="107"/>
      <c r="J97" s="108"/>
    </row>
    <row r="98" spans="1:10" x14ac:dyDescent="0.25">
      <c r="A98" s="103" t="s">
        <v>200</v>
      </c>
      <c r="B98" s="104"/>
      <c r="C98" s="104"/>
      <c r="D98" s="104"/>
      <c r="E98" s="104"/>
      <c r="F98" s="104"/>
      <c r="G98" s="105"/>
      <c r="H98" s="106">
        <f>I37-H97-I38</f>
        <v>4731.9400000000023</v>
      </c>
      <c r="I98" s="107"/>
      <c r="J98" s="108"/>
    </row>
    <row r="99" spans="1:10" x14ac:dyDescent="0.25">
      <c r="A99" s="103" t="s">
        <v>201</v>
      </c>
      <c r="B99" s="104"/>
      <c r="C99" s="104"/>
      <c r="D99" s="104"/>
      <c r="E99" s="104"/>
      <c r="F99" s="104"/>
      <c r="G99" s="105"/>
      <c r="H99" s="109">
        <v>0</v>
      </c>
      <c r="I99" s="110"/>
      <c r="J99" s="111"/>
    </row>
    <row r="100" spans="1:10" x14ac:dyDescent="0.25">
      <c r="A100" s="103" t="s">
        <v>202</v>
      </c>
      <c r="B100" s="104"/>
      <c r="C100" s="104"/>
      <c r="D100" s="104"/>
      <c r="E100" s="104"/>
      <c r="F100" s="104"/>
      <c r="G100" s="105"/>
      <c r="H100" s="106">
        <f>H98-H99</f>
        <v>4731.9400000000023</v>
      </c>
      <c r="I100" s="107"/>
      <c r="J100" s="108"/>
    </row>
    <row r="101" spans="1:10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</row>
    <row r="102" spans="1:10" x14ac:dyDescent="0.25">
      <c r="A102" s="97" t="s">
        <v>207</v>
      </c>
      <c r="B102" s="98"/>
      <c r="C102" s="98"/>
      <c r="D102" s="98"/>
      <c r="E102" s="98"/>
      <c r="F102" s="98"/>
      <c r="G102" s="98"/>
      <c r="H102" s="98"/>
      <c r="I102" s="98"/>
      <c r="J102" s="99"/>
    </row>
    <row r="103" spans="1:10" ht="12" customHeight="1" x14ac:dyDescent="0.25">
      <c r="A103" s="100"/>
      <c r="B103" s="101"/>
      <c r="C103" s="101"/>
      <c r="D103" s="101"/>
      <c r="E103" s="101"/>
      <c r="F103" s="101"/>
      <c r="G103" s="101"/>
      <c r="H103" s="101"/>
      <c r="I103" s="101"/>
      <c r="J103" s="102"/>
    </row>
    <row r="104" spans="1:10" x14ac:dyDescent="0.25">
      <c r="A104" s="59"/>
      <c r="B104" s="59"/>
      <c r="C104" s="59"/>
      <c r="D104" s="59"/>
      <c r="E104" s="59"/>
      <c r="F104" s="59"/>
      <c r="G104" s="59"/>
      <c r="H104" s="59"/>
      <c r="I104" s="59"/>
      <c r="J104" s="59"/>
    </row>
    <row r="105" spans="1:10" x14ac:dyDescent="0.25">
      <c r="A105" s="34"/>
      <c r="B105" s="34" t="s">
        <v>204</v>
      </c>
      <c r="C105" s="34"/>
      <c r="D105" s="34"/>
      <c r="E105" s="34"/>
      <c r="F105" s="34"/>
      <c r="G105" s="34"/>
      <c r="H105" s="34"/>
      <c r="I105" s="34"/>
      <c r="J105" s="59"/>
    </row>
    <row r="106" spans="1:10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59"/>
    </row>
    <row r="107" spans="1:10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59"/>
    </row>
    <row r="108" spans="1:10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59"/>
    </row>
    <row r="109" spans="1:10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59"/>
    </row>
    <row r="110" spans="1:10" x14ac:dyDescent="0.25">
      <c r="A110" s="34"/>
      <c r="B110" s="65"/>
      <c r="C110" s="34"/>
      <c r="D110" s="34"/>
      <c r="E110" s="34"/>
      <c r="F110" s="34"/>
      <c r="G110" s="34"/>
      <c r="H110" s="65"/>
      <c r="I110" s="34"/>
      <c r="J110" s="59"/>
    </row>
    <row r="111" spans="1:10" x14ac:dyDescent="0.25">
      <c r="A111" s="34"/>
      <c r="B111" s="34"/>
      <c r="C111" s="34"/>
      <c r="D111" s="34"/>
      <c r="E111" s="34"/>
      <c r="F111" s="34"/>
      <c r="G111" s="34"/>
      <c r="H111" s="34"/>
      <c r="I111" s="34"/>
    </row>
    <row r="112" spans="1:10" x14ac:dyDescent="0.25">
      <c r="B112" s="66"/>
      <c r="H112" s="56"/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opLeftCell="A104" workbookViewId="0">
      <selection activeCell="L13" sqref="L13"/>
    </sheetView>
  </sheetViews>
  <sheetFormatPr defaultRowHeight="15" x14ac:dyDescent="0.25"/>
  <cols>
    <col min="1" max="1" width="10.7109375" style="25" bestFit="1" customWidth="1"/>
    <col min="2" max="2" width="8.7109375" style="27" customWidth="1"/>
    <col min="3" max="3" width="41.5703125" style="25" customWidth="1"/>
    <col min="4" max="4" width="38.42578125" style="25" customWidth="1"/>
    <col min="5" max="5" width="11.28515625" style="26" customWidth="1"/>
    <col min="6" max="6" width="11" style="26" customWidth="1"/>
    <col min="7" max="7" width="10.140625" style="26" customWidth="1"/>
    <col min="8" max="16384" width="9.140625" style="25"/>
  </cols>
  <sheetData>
    <row r="1" spans="1:7" x14ac:dyDescent="0.25">
      <c r="B1" s="67"/>
      <c r="C1" s="167" t="s">
        <v>235</v>
      </c>
      <c r="D1" s="167"/>
      <c r="F1" s="25"/>
      <c r="G1" s="25"/>
    </row>
    <row r="2" spans="1:7" x14ac:dyDescent="0.25">
      <c r="B2" s="67"/>
      <c r="C2" s="168" t="s">
        <v>244</v>
      </c>
      <c r="D2" s="168"/>
      <c r="F2" s="25"/>
      <c r="G2" s="25"/>
    </row>
    <row r="3" spans="1:7" x14ac:dyDescent="0.25">
      <c r="B3" s="67"/>
      <c r="C3" s="169" t="s">
        <v>236</v>
      </c>
      <c r="D3" s="169"/>
      <c r="F3" s="25"/>
      <c r="G3" s="25"/>
    </row>
    <row r="4" spans="1:7" ht="35.25" x14ac:dyDescent="0.25">
      <c r="A4" s="68" t="s">
        <v>237</v>
      </c>
      <c r="B4" s="69" t="s">
        <v>238</v>
      </c>
      <c r="C4" s="70" t="s">
        <v>239</v>
      </c>
      <c r="D4" s="71" t="s">
        <v>240</v>
      </c>
      <c r="E4" s="72" t="s">
        <v>241</v>
      </c>
      <c r="F4" s="73" t="s">
        <v>242</v>
      </c>
      <c r="G4" s="74" t="s">
        <v>243</v>
      </c>
    </row>
    <row r="5" spans="1:7" x14ac:dyDescent="0.25">
      <c r="A5" s="75">
        <v>43864</v>
      </c>
      <c r="B5" s="76">
        <v>17410</v>
      </c>
      <c r="C5" s="29" t="s">
        <v>226</v>
      </c>
      <c r="D5" s="29" t="s">
        <v>249</v>
      </c>
      <c r="E5" s="30">
        <v>230</v>
      </c>
      <c r="F5" s="30">
        <v>230</v>
      </c>
      <c r="G5" s="30">
        <f>E5-F5</f>
        <v>0</v>
      </c>
    </row>
    <row r="6" spans="1:7" x14ac:dyDescent="0.25">
      <c r="A6" s="75">
        <v>43864</v>
      </c>
      <c r="B6" s="76">
        <v>5493</v>
      </c>
      <c r="C6" s="29" t="s">
        <v>211</v>
      </c>
      <c r="D6" s="42" t="s">
        <v>250</v>
      </c>
      <c r="E6" s="30">
        <v>106.5</v>
      </c>
      <c r="F6" s="30">
        <v>106.5</v>
      </c>
      <c r="G6" s="30">
        <f t="shared" ref="G6:G69" si="0">E6-F6</f>
        <v>0</v>
      </c>
    </row>
    <row r="7" spans="1:7" x14ac:dyDescent="0.25">
      <c r="A7" s="75">
        <v>43865</v>
      </c>
      <c r="B7" s="76">
        <v>44572952</v>
      </c>
      <c r="C7" s="29" t="s">
        <v>216</v>
      </c>
      <c r="D7" s="29" t="s">
        <v>251</v>
      </c>
      <c r="E7" s="30">
        <v>138.74</v>
      </c>
      <c r="F7" s="30">
        <v>138.74</v>
      </c>
      <c r="G7" s="30">
        <f t="shared" si="0"/>
        <v>0</v>
      </c>
    </row>
    <row r="8" spans="1:7" x14ac:dyDescent="0.25">
      <c r="A8" s="75">
        <v>43865</v>
      </c>
      <c r="B8" s="76">
        <v>44562799</v>
      </c>
      <c r="C8" s="29" t="s">
        <v>216</v>
      </c>
      <c r="D8" s="29" t="s">
        <v>251</v>
      </c>
      <c r="E8" s="30">
        <v>271.66000000000003</v>
      </c>
      <c r="F8" s="30">
        <v>271.66000000000003</v>
      </c>
      <c r="G8" s="30">
        <f t="shared" si="0"/>
        <v>0</v>
      </c>
    </row>
    <row r="9" spans="1:7" x14ac:dyDescent="0.25">
      <c r="A9" s="75">
        <v>43865</v>
      </c>
      <c r="B9" s="76">
        <v>44582123</v>
      </c>
      <c r="C9" s="29" t="s">
        <v>216</v>
      </c>
      <c r="D9" s="29" t="s">
        <v>251</v>
      </c>
      <c r="E9" s="30">
        <v>610.4</v>
      </c>
      <c r="F9" s="30">
        <v>610.4</v>
      </c>
      <c r="G9" s="30">
        <f t="shared" si="0"/>
        <v>0</v>
      </c>
    </row>
    <row r="10" spans="1:7" x14ac:dyDescent="0.25">
      <c r="A10" s="75">
        <v>43865</v>
      </c>
      <c r="B10" s="76">
        <v>44599866</v>
      </c>
      <c r="C10" s="29" t="s">
        <v>216</v>
      </c>
      <c r="D10" s="29" t="s">
        <v>251</v>
      </c>
      <c r="E10" s="30">
        <v>299.33999999999997</v>
      </c>
      <c r="F10" s="30">
        <v>299.33999999999997</v>
      </c>
      <c r="G10" s="30">
        <f t="shared" si="0"/>
        <v>0</v>
      </c>
    </row>
    <row r="11" spans="1:7" x14ac:dyDescent="0.25">
      <c r="A11" s="75">
        <v>43865</v>
      </c>
      <c r="B11" s="76">
        <v>44571339</v>
      </c>
      <c r="C11" s="29" t="s">
        <v>216</v>
      </c>
      <c r="D11" s="29" t="s">
        <v>251</v>
      </c>
      <c r="E11" s="30">
        <v>167.73</v>
      </c>
      <c r="F11" s="30">
        <v>167.73</v>
      </c>
      <c r="G11" s="30">
        <f t="shared" si="0"/>
        <v>0</v>
      </c>
    </row>
    <row r="12" spans="1:7" x14ac:dyDescent="0.25">
      <c r="A12" s="75">
        <v>43865</v>
      </c>
      <c r="B12" s="76">
        <v>44571340</v>
      </c>
      <c r="C12" s="29" t="s">
        <v>216</v>
      </c>
      <c r="D12" s="29" t="s">
        <v>251</v>
      </c>
      <c r="E12" s="30">
        <v>207.47</v>
      </c>
      <c r="F12" s="30">
        <v>207.47</v>
      </c>
      <c r="G12" s="30">
        <f t="shared" si="0"/>
        <v>0</v>
      </c>
    </row>
    <row r="13" spans="1:7" x14ac:dyDescent="0.25">
      <c r="A13" s="75">
        <v>43865</v>
      </c>
      <c r="B13" s="76">
        <v>44582124</v>
      </c>
      <c r="C13" s="29" t="s">
        <v>216</v>
      </c>
      <c r="D13" s="29" t="s">
        <v>251</v>
      </c>
      <c r="E13" s="30">
        <v>1408.45</v>
      </c>
      <c r="F13" s="30">
        <v>1408.45</v>
      </c>
      <c r="G13" s="30">
        <f t="shared" si="0"/>
        <v>0</v>
      </c>
    </row>
    <row r="14" spans="1:7" x14ac:dyDescent="0.25">
      <c r="A14" s="75">
        <v>43865</v>
      </c>
      <c r="B14" s="76">
        <v>11235</v>
      </c>
      <c r="C14" s="29" t="s">
        <v>222</v>
      </c>
      <c r="D14" s="29" t="s">
        <v>253</v>
      </c>
      <c r="E14" s="30">
        <v>516.5</v>
      </c>
      <c r="F14" s="30">
        <v>516.5</v>
      </c>
      <c r="G14" s="30">
        <f t="shared" si="0"/>
        <v>0</v>
      </c>
    </row>
    <row r="15" spans="1:7" x14ac:dyDescent="0.25">
      <c r="A15" s="75">
        <v>43865</v>
      </c>
      <c r="B15" s="76">
        <v>99</v>
      </c>
      <c r="C15" s="29" t="s">
        <v>231</v>
      </c>
      <c r="D15" s="42" t="s">
        <v>252</v>
      </c>
      <c r="E15" s="30">
        <v>9500</v>
      </c>
      <c r="F15" s="30">
        <v>9500</v>
      </c>
      <c r="G15" s="30">
        <f t="shared" si="0"/>
        <v>0</v>
      </c>
    </row>
    <row r="16" spans="1:7" x14ac:dyDescent="0.25">
      <c r="A16" s="75">
        <v>43865</v>
      </c>
      <c r="B16" s="76">
        <v>5785</v>
      </c>
      <c r="C16" s="29" t="s">
        <v>215</v>
      </c>
      <c r="D16" s="29" t="s">
        <v>227</v>
      </c>
      <c r="E16" s="30">
        <v>4456.78</v>
      </c>
      <c r="F16" s="30">
        <v>4456.78</v>
      </c>
      <c r="G16" s="30">
        <f t="shared" si="0"/>
        <v>0</v>
      </c>
    </row>
    <row r="17" spans="1:7" x14ac:dyDescent="0.25">
      <c r="A17" s="75">
        <v>43866</v>
      </c>
      <c r="B17" s="76">
        <v>7790</v>
      </c>
      <c r="C17" s="29" t="s">
        <v>229</v>
      </c>
      <c r="D17" s="29" t="s">
        <v>188</v>
      </c>
      <c r="E17" s="30">
        <v>394.49</v>
      </c>
      <c r="F17" s="30">
        <v>394.49</v>
      </c>
      <c r="G17" s="30">
        <f t="shared" si="0"/>
        <v>0</v>
      </c>
    </row>
    <row r="18" spans="1:7" x14ac:dyDescent="0.25">
      <c r="A18" s="75">
        <v>43866</v>
      </c>
      <c r="B18" s="76">
        <v>530361</v>
      </c>
      <c r="C18" s="29" t="s">
        <v>213</v>
      </c>
      <c r="D18" s="29" t="s">
        <v>227</v>
      </c>
      <c r="E18" s="30">
        <v>178.55</v>
      </c>
      <c r="F18" s="30">
        <v>178.55</v>
      </c>
      <c r="G18" s="30">
        <f t="shared" si="0"/>
        <v>0</v>
      </c>
    </row>
    <row r="19" spans="1:7" x14ac:dyDescent="0.25">
      <c r="A19" s="75">
        <v>43866</v>
      </c>
      <c r="B19" s="76">
        <v>931655</v>
      </c>
      <c r="C19" s="29" t="s">
        <v>212</v>
      </c>
      <c r="D19" s="29" t="s">
        <v>227</v>
      </c>
      <c r="E19" s="30">
        <v>285.89999999999998</v>
      </c>
      <c r="F19" s="30">
        <v>285.89999999999998</v>
      </c>
      <c r="G19" s="30">
        <f t="shared" si="0"/>
        <v>0</v>
      </c>
    </row>
    <row r="20" spans="1:7" x14ac:dyDescent="0.25">
      <c r="A20" s="75">
        <v>43866</v>
      </c>
      <c r="B20" s="76">
        <v>128445</v>
      </c>
      <c r="C20" s="29" t="s">
        <v>228</v>
      </c>
      <c r="D20" s="29" t="s">
        <v>255</v>
      </c>
      <c r="E20" s="30">
        <v>144</v>
      </c>
      <c r="F20" s="30">
        <v>144</v>
      </c>
      <c r="G20" s="30">
        <f t="shared" si="0"/>
        <v>0</v>
      </c>
    </row>
    <row r="21" spans="1:7" x14ac:dyDescent="0.25">
      <c r="A21" s="75">
        <v>43866</v>
      </c>
      <c r="B21" s="76">
        <v>931642</v>
      </c>
      <c r="C21" s="29" t="s">
        <v>212</v>
      </c>
      <c r="D21" s="29" t="s">
        <v>254</v>
      </c>
      <c r="E21" s="30">
        <v>1509.55</v>
      </c>
      <c r="F21" s="30">
        <v>1509.55</v>
      </c>
      <c r="G21" s="30">
        <f t="shared" si="0"/>
        <v>0</v>
      </c>
    </row>
    <row r="22" spans="1:7" x14ac:dyDescent="0.25">
      <c r="A22" s="75">
        <v>43866</v>
      </c>
      <c r="B22" s="76">
        <v>530360</v>
      </c>
      <c r="C22" s="29" t="s">
        <v>213</v>
      </c>
      <c r="D22" s="29" t="s">
        <v>254</v>
      </c>
      <c r="E22" s="30">
        <v>438.47</v>
      </c>
      <c r="F22" s="30">
        <v>438.47</v>
      </c>
      <c r="G22" s="30">
        <f t="shared" si="0"/>
        <v>0</v>
      </c>
    </row>
    <row r="23" spans="1:7" x14ac:dyDescent="0.25">
      <c r="A23" s="75">
        <v>43866</v>
      </c>
      <c r="B23" s="76">
        <v>931700</v>
      </c>
      <c r="C23" s="29" t="s">
        <v>212</v>
      </c>
      <c r="D23" s="29" t="s">
        <v>254</v>
      </c>
      <c r="E23" s="30">
        <v>146.31</v>
      </c>
      <c r="F23" s="30">
        <v>146.31</v>
      </c>
      <c r="G23" s="30">
        <f t="shared" si="0"/>
        <v>0</v>
      </c>
    </row>
    <row r="24" spans="1:7" x14ac:dyDescent="0.25">
      <c r="A24" s="75">
        <v>43866</v>
      </c>
      <c r="B24" s="76">
        <v>2112</v>
      </c>
      <c r="C24" s="29" t="s">
        <v>245</v>
      </c>
      <c r="D24" s="42" t="s">
        <v>252</v>
      </c>
      <c r="E24" s="30">
        <v>652.65</v>
      </c>
      <c r="F24" s="30">
        <v>652.65</v>
      </c>
      <c r="G24" s="30">
        <f t="shared" si="0"/>
        <v>0</v>
      </c>
    </row>
    <row r="25" spans="1:7" x14ac:dyDescent="0.25">
      <c r="A25" s="75">
        <v>43866</v>
      </c>
      <c r="B25" s="76">
        <v>78012</v>
      </c>
      <c r="C25" s="29" t="s">
        <v>208</v>
      </c>
      <c r="D25" s="42" t="s">
        <v>252</v>
      </c>
      <c r="E25" s="30">
        <v>244.1</v>
      </c>
      <c r="F25" s="30">
        <v>244.1</v>
      </c>
      <c r="G25" s="30">
        <f t="shared" si="0"/>
        <v>0</v>
      </c>
    </row>
    <row r="26" spans="1:7" x14ac:dyDescent="0.25">
      <c r="A26" s="75">
        <v>43866</v>
      </c>
      <c r="B26" s="76">
        <v>78013</v>
      </c>
      <c r="C26" s="29" t="s">
        <v>208</v>
      </c>
      <c r="D26" s="42" t="s">
        <v>252</v>
      </c>
      <c r="E26" s="30">
        <v>189.9</v>
      </c>
      <c r="F26" s="30">
        <v>189.9</v>
      </c>
      <c r="G26" s="30">
        <f t="shared" si="0"/>
        <v>0</v>
      </c>
    </row>
    <row r="27" spans="1:7" x14ac:dyDescent="0.25">
      <c r="A27" s="75">
        <v>43866</v>
      </c>
      <c r="B27" s="76">
        <v>434920</v>
      </c>
      <c r="C27" s="29" t="s">
        <v>208</v>
      </c>
      <c r="D27" s="42" t="s">
        <v>252</v>
      </c>
      <c r="E27" s="30">
        <v>485.14</v>
      </c>
      <c r="F27" s="30">
        <v>485.14</v>
      </c>
      <c r="G27" s="30">
        <f t="shared" si="0"/>
        <v>0</v>
      </c>
    </row>
    <row r="28" spans="1:7" x14ac:dyDescent="0.25">
      <c r="A28" s="75">
        <v>43867</v>
      </c>
      <c r="B28" s="76">
        <v>69296</v>
      </c>
      <c r="C28" s="29" t="s">
        <v>217</v>
      </c>
      <c r="D28" s="42" t="s">
        <v>252</v>
      </c>
      <c r="E28" s="30">
        <v>589.20000000000005</v>
      </c>
      <c r="F28" s="30">
        <v>589.20000000000005</v>
      </c>
      <c r="G28" s="30">
        <f t="shared" si="0"/>
        <v>0</v>
      </c>
    </row>
    <row r="29" spans="1:7" x14ac:dyDescent="0.25">
      <c r="A29" s="75">
        <v>43868</v>
      </c>
      <c r="B29" s="76">
        <v>697557</v>
      </c>
      <c r="C29" s="29" t="s">
        <v>224</v>
      </c>
      <c r="D29" s="29" t="s">
        <v>251</v>
      </c>
      <c r="E29" s="30">
        <v>72.989999999999995</v>
      </c>
      <c r="F29" s="30">
        <v>72.989999999999995</v>
      </c>
      <c r="G29" s="30">
        <f t="shared" si="0"/>
        <v>0</v>
      </c>
    </row>
    <row r="30" spans="1:7" x14ac:dyDescent="0.25">
      <c r="A30" s="75">
        <v>43868</v>
      </c>
      <c r="B30" s="76">
        <v>5263</v>
      </c>
      <c r="C30" s="29" t="s">
        <v>234</v>
      </c>
      <c r="D30" s="42" t="s">
        <v>252</v>
      </c>
      <c r="E30" s="30">
        <v>579.14</v>
      </c>
      <c r="F30" s="30">
        <v>579.14</v>
      </c>
      <c r="G30" s="30">
        <f t="shared" si="0"/>
        <v>0</v>
      </c>
    </row>
    <row r="31" spans="1:7" x14ac:dyDescent="0.25">
      <c r="A31" s="75">
        <v>43868</v>
      </c>
      <c r="B31" s="76">
        <v>843</v>
      </c>
      <c r="C31" s="29" t="s">
        <v>230</v>
      </c>
      <c r="D31" s="42" t="s">
        <v>252</v>
      </c>
      <c r="E31" s="30">
        <v>1840</v>
      </c>
      <c r="F31" s="30">
        <v>1840</v>
      </c>
      <c r="G31" s="30">
        <f t="shared" si="0"/>
        <v>0</v>
      </c>
    </row>
    <row r="32" spans="1:7" x14ac:dyDescent="0.25">
      <c r="A32" s="75">
        <v>43868</v>
      </c>
      <c r="B32" s="76">
        <v>484</v>
      </c>
      <c r="C32" s="29" t="s">
        <v>230</v>
      </c>
      <c r="D32" s="42" t="s">
        <v>252</v>
      </c>
      <c r="E32" s="30">
        <v>340</v>
      </c>
      <c r="F32" s="30">
        <v>340</v>
      </c>
      <c r="G32" s="30">
        <f t="shared" si="0"/>
        <v>0</v>
      </c>
    </row>
    <row r="33" spans="1:7" x14ac:dyDescent="0.25">
      <c r="A33" s="75">
        <v>43869</v>
      </c>
      <c r="B33" s="76">
        <v>16895</v>
      </c>
      <c r="C33" s="29" t="s">
        <v>220</v>
      </c>
      <c r="D33" s="42" t="s">
        <v>250</v>
      </c>
      <c r="E33" s="30">
        <v>139.22999999999999</v>
      </c>
      <c r="F33" s="30">
        <v>139.22999999999999</v>
      </c>
      <c r="G33" s="30">
        <f t="shared" si="0"/>
        <v>0</v>
      </c>
    </row>
    <row r="34" spans="1:7" x14ac:dyDescent="0.25">
      <c r="A34" s="75">
        <v>43870</v>
      </c>
      <c r="B34" s="76">
        <v>849854</v>
      </c>
      <c r="C34" s="29" t="s">
        <v>221</v>
      </c>
      <c r="D34" s="29" t="s">
        <v>251</v>
      </c>
      <c r="E34" s="30">
        <v>294.56</v>
      </c>
      <c r="F34" s="30">
        <v>294.56</v>
      </c>
      <c r="G34" s="30">
        <f t="shared" si="0"/>
        <v>0</v>
      </c>
    </row>
    <row r="35" spans="1:7" x14ac:dyDescent="0.25">
      <c r="A35" s="75">
        <v>43871</v>
      </c>
      <c r="B35" s="76">
        <v>5910</v>
      </c>
      <c r="C35" s="29" t="s">
        <v>232</v>
      </c>
      <c r="D35" s="29" t="s">
        <v>256</v>
      </c>
      <c r="E35" s="30">
        <v>60</v>
      </c>
      <c r="F35" s="30">
        <v>60</v>
      </c>
      <c r="G35" s="30">
        <f t="shared" si="0"/>
        <v>0</v>
      </c>
    </row>
    <row r="36" spans="1:7" x14ac:dyDescent="0.25">
      <c r="A36" s="75">
        <v>43871</v>
      </c>
      <c r="B36" s="76">
        <v>7095</v>
      </c>
      <c r="C36" s="29" t="s">
        <v>210</v>
      </c>
      <c r="D36" s="29" t="s">
        <v>251</v>
      </c>
      <c r="E36" s="30">
        <v>400</v>
      </c>
      <c r="F36" s="30">
        <v>400</v>
      </c>
      <c r="G36" s="30">
        <f t="shared" si="0"/>
        <v>0</v>
      </c>
    </row>
    <row r="37" spans="1:7" x14ac:dyDescent="0.25">
      <c r="A37" s="75">
        <v>43871</v>
      </c>
      <c r="B37" s="76">
        <v>69400</v>
      </c>
      <c r="C37" s="29" t="s">
        <v>246</v>
      </c>
      <c r="D37" s="29" t="s">
        <v>254</v>
      </c>
      <c r="E37" s="30">
        <v>504.96</v>
      </c>
      <c r="F37" s="30">
        <v>504.96</v>
      </c>
      <c r="G37" s="30">
        <f t="shared" si="0"/>
        <v>0</v>
      </c>
    </row>
    <row r="38" spans="1:7" x14ac:dyDescent="0.25">
      <c r="A38" s="75">
        <v>43872</v>
      </c>
      <c r="B38" s="76">
        <v>1180</v>
      </c>
      <c r="C38" s="29" t="s">
        <v>247</v>
      </c>
      <c r="D38" s="42" t="s">
        <v>250</v>
      </c>
      <c r="E38" s="30">
        <v>1450</v>
      </c>
      <c r="F38" s="30">
        <v>1450</v>
      </c>
      <c r="G38" s="30">
        <f t="shared" si="0"/>
        <v>0</v>
      </c>
    </row>
    <row r="39" spans="1:7" x14ac:dyDescent="0.25">
      <c r="A39" s="75">
        <v>43873</v>
      </c>
      <c r="B39" s="76">
        <v>153639</v>
      </c>
      <c r="C39" s="29" t="s">
        <v>1</v>
      </c>
      <c r="D39" s="29" t="s">
        <v>251</v>
      </c>
      <c r="E39" s="30">
        <v>124.9</v>
      </c>
      <c r="F39" s="30">
        <v>124.9</v>
      </c>
      <c r="G39" s="30">
        <f t="shared" si="0"/>
        <v>0</v>
      </c>
    </row>
    <row r="40" spans="1:7" x14ac:dyDescent="0.25">
      <c r="A40" s="75">
        <v>43875</v>
      </c>
      <c r="B40" s="76">
        <v>2219576</v>
      </c>
      <c r="C40" s="29" t="s">
        <v>26</v>
      </c>
      <c r="D40" s="29" t="s">
        <v>249</v>
      </c>
      <c r="E40" s="30">
        <v>329.64</v>
      </c>
      <c r="F40" s="30">
        <v>329.64</v>
      </c>
      <c r="G40" s="30">
        <f t="shared" si="0"/>
        <v>0</v>
      </c>
    </row>
    <row r="41" spans="1:7" x14ac:dyDescent="0.25">
      <c r="A41" s="75">
        <v>43876</v>
      </c>
      <c r="B41" s="76">
        <v>924597</v>
      </c>
      <c r="C41" s="29" t="s">
        <v>224</v>
      </c>
      <c r="D41" s="29" t="s">
        <v>251</v>
      </c>
      <c r="E41" s="30">
        <v>487.45</v>
      </c>
      <c r="F41" s="30">
        <v>487.45</v>
      </c>
      <c r="G41" s="30">
        <f t="shared" si="0"/>
        <v>0</v>
      </c>
    </row>
    <row r="42" spans="1:7" x14ac:dyDescent="0.25">
      <c r="A42" s="75">
        <v>43878</v>
      </c>
      <c r="B42" s="76">
        <v>156</v>
      </c>
      <c r="C42" s="29" t="s">
        <v>225</v>
      </c>
      <c r="D42" s="42" t="s">
        <v>252</v>
      </c>
      <c r="E42" s="30">
        <v>1385</v>
      </c>
      <c r="F42" s="30">
        <v>1385</v>
      </c>
      <c r="G42" s="30">
        <f t="shared" si="0"/>
        <v>0</v>
      </c>
    </row>
    <row r="43" spans="1:7" x14ac:dyDescent="0.25">
      <c r="A43" s="75">
        <v>43878</v>
      </c>
      <c r="B43" s="76">
        <v>69392</v>
      </c>
      <c r="C43" s="29" t="s">
        <v>217</v>
      </c>
      <c r="D43" s="42" t="s">
        <v>252</v>
      </c>
      <c r="E43" s="30">
        <v>469.5</v>
      </c>
      <c r="F43" s="30">
        <v>469.5</v>
      </c>
      <c r="G43" s="30">
        <f t="shared" si="0"/>
        <v>0</v>
      </c>
    </row>
    <row r="44" spans="1:7" x14ac:dyDescent="0.25">
      <c r="A44" s="75">
        <v>43879</v>
      </c>
      <c r="B44" s="76">
        <v>4237</v>
      </c>
      <c r="C44" s="29" t="s">
        <v>248</v>
      </c>
      <c r="D44" s="42" t="s">
        <v>252</v>
      </c>
      <c r="E44" s="30">
        <v>540</v>
      </c>
      <c r="F44" s="30">
        <v>540</v>
      </c>
      <c r="G44" s="30">
        <f t="shared" si="0"/>
        <v>0</v>
      </c>
    </row>
    <row r="45" spans="1:7" x14ac:dyDescent="0.25">
      <c r="A45" s="75">
        <v>43880</v>
      </c>
      <c r="B45" s="76">
        <v>774047</v>
      </c>
      <c r="C45" s="29" t="s">
        <v>224</v>
      </c>
      <c r="D45" s="29" t="s">
        <v>251</v>
      </c>
      <c r="E45" s="30">
        <v>123.99</v>
      </c>
      <c r="F45" s="30">
        <v>123.99</v>
      </c>
      <c r="G45" s="30">
        <f t="shared" si="0"/>
        <v>0</v>
      </c>
    </row>
    <row r="46" spans="1:7" x14ac:dyDescent="0.25">
      <c r="A46" s="75">
        <v>43881</v>
      </c>
      <c r="B46" s="76">
        <v>2349</v>
      </c>
      <c r="C46" s="29" t="s">
        <v>219</v>
      </c>
      <c r="D46" s="42" t="s">
        <v>252</v>
      </c>
      <c r="E46" s="30">
        <v>110</v>
      </c>
      <c r="F46" s="30">
        <v>110</v>
      </c>
      <c r="G46" s="30">
        <f t="shared" si="0"/>
        <v>0</v>
      </c>
    </row>
    <row r="47" spans="1:7" x14ac:dyDescent="0.25">
      <c r="A47" s="75">
        <v>43881</v>
      </c>
      <c r="B47" s="76">
        <v>10936</v>
      </c>
      <c r="C47" s="29" t="s">
        <v>219</v>
      </c>
      <c r="D47" s="42" t="s">
        <v>252</v>
      </c>
      <c r="E47" s="30">
        <v>214.2</v>
      </c>
      <c r="F47" s="30">
        <v>214.2</v>
      </c>
      <c r="G47" s="30">
        <f t="shared" si="0"/>
        <v>0</v>
      </c>
    </row>
    <row r="48" spans="1:7" x14ac:dyDescent="0.25">
      <c r="A48" s="75">
        <v>43882</v>
      </c>
      <c r="B48" s="76">
        <v>568916</v>
      </c>
      <c r="C48" s="29" t="s">
        <v>214</v>
      </c>
      <c r="D48" s="42" t="s">
        <v>250</v>
      </c>
      <c r="E48" s="30">
        <v>436.43</v>
      </c>
      <c r="F48" s="30">
        <v>436.43</v>
      </c>
      <c r="G48" s="30">
        <f t="shared" si="0"/>
        <v>0</v>
      </c>
    </row>
    <row r="49" spans="1:7" x14ac:dyDescent="0.25">
      <c r="A49" s="75">
        <v>43885</v>
      </c>
      <c r="B49" s="76">
        <v>7190</v>
      </c>
      <c r="C49" s="29" t="s">
        <v>210</v>
      </c>
      <c r="D49" s="29" t="s">
        <v>251</v>
      </c>
      <c r="E49" s="30">
        <v>480</v>
      </c>
      <c r="F49" s="30">
        <v>480</v>
      </c>
      <c r="G49" s="30">
        <f t="shared" si="0"/>
        <v>0</v>
      </c>
    </row>
    <row r="50" spans="1:7" x14ac:dyDescent="0.25">
      <c r="A50" s="75">
        <v>43887</v>
      </c>
      <c r="B50" s="76"/>
      <c r="C50" s="29" t="s">
        <v>2</v>
      </c>
      <c r="D50" s="29" t="s">
        <v>254</v>
      </c>
      <c r="E50" s="30">
        <v>8458.92</v>
      </c>
      <c r="F50" s="30">
        <v>8458.92</v>
      </c>
      <c r="G50" s="30">
        <f t="shared" si="0"/>
        <v>0</v>
      </c>
    </row>
    <row r="51" spans="1:7" x14ac:dyDescent="0.25">
      <c r="A51" s="75">
        <v>43887</v>
      </c>
      <c r="B51" s="76">
        <v>32231</v>
      </c>
      <c r="C51" s="29" t="s">
        <v>209</v>
      </c>
      <c r="D51" s="42" t="s">
        <v>250</v>
      </c>
      <c r="E51" s="30">
        <v>900</v>
      </c>
      <c r="F51" s="30">
        <v>900</v>
      </c>
      <c r="G51" s="30">
        <f t="shared" si="0"/>
        <v>0</v>
      </c>
    </row>
    <row r="52" spans="1:7" x14ac:dyDescent="0.25">
      <c r="A52" s="75">
        <v>43888</v>
      </c>
      <c r="B52" s="76">
        <v>3922</v>
      </c>
      <c r="C52" s="29" t="s">
        <v>233</v>
      </c>
      <c r="D52" s="42" t="s">
        <v>252</v>
      </c>
      <c r="E52" s="30">
        <v>165</v>
      </c>
      <c r="F52" s="30">
        <v>165</v>
      </c>
      <c r="G52" s="30">
        <f t="shared" si="0"/>
        <v>0</v>
      </c>
    </row>
    <row r="53" spans="1:7" x14ac:dyDescent="0.25">
      <c r="A53" s="75">
        <v>43888</v>
      </c>
      <c r="B53" s="76">
        <v>796137</v>
      </c>
      <c r="C53" s="29" t="s">
        <v>34</v>
      </c>
      <c r="D53" s="29" t="s">
        <v>251</v>
      </c>
      <c r="E53" s="30">
        <v>170.9</v>
      </c>
      <c r="F53" s="30">
        <v>170.9</v>
      </c>
      <c r="G53" s="30">
        <f t="shared" si="0"/>
        <v>0</v>
      </c>
    </row>
    <row r="54" spans="1:7" x14ac:dyDescent="0.25">
      <c r="A54" s="75">
        <v>43889</v>
      </c>
      <c r="B54" s="76">
        <v>11326</v>
      </c>
      <c r="C54" s="29" t="s">
        <v>222</v>
      </c>
      <c r="D54" s="29" t="s">
        <v>253</v>
      </c>
      <c r="E54" s="30">
        <v>123.64</v>
      </c>
      <c r="F54" s="30">
        <v>123.64</v>
      </c>
      <c r="G54" s="30">
        <f t="shared" si="0"/>
        <v>0</v>
      </c>
    </row>
    <row r="55" spans="1:7" x14ac:dyDescent="0.25">
      <c r="A55" s="75">
        <v>43889</v>
      </c>
      <c r="B55" s="76">
        <v>7214</v>
      </c>
      <c r="C55" s="29" t="s">
        <v>210</v>
      </c>
      <c r="D55" s="29" t="s">
        <v>251</v>
      </c>
      <c r="E55" s="30">
        <v>652</v>
      </c>
      <c r="F55" s="30">
        <v>652</v>
      </c>
      <c r="G55" s="30">
        <f t="shared" si="0"/>
        <v>0</v>
      </c>
    </row>
    <row r="56" spans="1:7" x14ac:dyDescent="0.25">
      <c r="A56" s="75">
        <v>43889</v>
      </c>
      <c r="B56" s="76">
        <v>433</v>
      </c>
      <c r="C56" s="29" t="s">
        <v>218</v>
      </c>
      <c r="D56" s="42" t="s">
        <v>252</v>
      </c>
      <c r="E56" s="30">
        <v>200</v>
      </c>
      <c r="F56" s="30">
        <v>200</v>
      </c>
      <c r="G56" s="30">
        <f t="shared" si="0"/>
        <v>0</v>
      </c>
    </row>
    <row r="57" spans="1:7" s="93" customFormat="1" x14ac:dyDescent="0.25">
      <c r="A57" s="90">
        <v>43889</v>
      </c>
      <c r="B57" s="91">
        <v>227230</v>
      </c>
      <c r="C57" s="92" t="s">
        <v>223</v>
      </c>
      <c r="D57" s="92" t="s">
        <v>254</v>
      </c>
      <c r="E57" s="37">
        <v>8100.92</v>
      </c>
      <c r="F57" s="37">
        <v>8100.92</v>
      </c>
      <c r="G57" s="37">
        <f>E57-F57</f>
        <v>0</v>
      </c>
    </row>
    <row r="58" spans="1:7" x14ac:dyDescent="0.25">
      <c r="A58" s="75">
        <v>43890</v>
      </c>
      <c r="B58" s="76"/>
      <c r="C58" s="29" t="s">
        <v>264</v>
      </c>
      <c r="D58" s="29" t="s">
        <v>254</v>
      </c>
      <c r="E58" s="30">
        <v>1065.24</v>
      </c>
      <c r="F58" s="30">
        <v>1065.24</v>
      </c>
      <c r="G58" s="30">
        <f t="shared" si="0"/>
        <v>0</v>
      </c>
    </row>
    <row r="59" spans="1:7" x14ac:dyDescent="0.25">
      <c r="A59" s="75">
        <v>43890</v>
      </c>
      <c r="B59" s="76"/>
      <c r="C59" s="40" t="s">
        <v>28</v>
      </c>
      <c r="D59" s="29" t="s">
        <v>254</v>
      </c>
      <c r="E59" s="41">
        <v>1940.27</v>
      </c>
      <c r="F59" s="30">
        <v>1940.27</v>
      </c>
      <c r="G59" s="30">
        <f t="shared" si="0"/>
        <v>0</v>
      </c>
    </row>
    <row r="60" spans="1:7" x14ac:dyDescent="0.25">
      <c r="A60" s="75">
        <v>43890</v>
      </c>
      <c r="B60" s="76"/>
      <c r="C60" s="21" t="s">
        <v>40</v>
      </c>
      <c r="D60" s="29" t="s">
        <v>254</v>
      </c>
      <c r="E60" s="20">
        <v>2990.81</v>
      </c>
      <c r="F60" s="30">
        <v>2990.81</v>
      </c>
      <c r="G60" s="30">
        <f t="shared" si="0"/>
        <v>0</v>
      </c>
    </row>
    <row r="61" spans="1:7" x14ac:dyDescent="0.25">
      <c r="A61" s="75">
        <v>43890</v>
      </c>
      <c r="B61" s="76"/>
      <c r="C61" s="21" t="s">
        <v>29</v>
      </c>
      <c r="D61" s="29" t="s">
        <v>254</v>
      </c>
      <c r="E61" s="20">
        <v>1602.04</v>
      </c>
      <c r="F61" s="30">
        <v>1602.04</v>
      </c>
      <c r="G61" s="30">
        <f t="shared" si="0"/>
        <v>0</v>
      </c>
    </row>
    <row r="62" spans="1:7" x14ac:dyDescent="0.25">
      <c r="A62" s="75">
        <v>43890</v>
      </c>
      <c r="B62" s="76"/>
      <c r="C62" s="21" t="s">
        <v>15</v>
      </c>
      <c r="D62" s="29" t="s">
        <v>254</v>
      </c>
      <c r="E62" s="20">
        <v>1634.12</v>
      </c>
      <c r="F62" s="30">
        <v>1634.12</v>
      </c>
      <c r="G62" s="30">
        <f t="shared" si="0"/>
        <v>0</v>
      </c>
    </row>
    <row r="63" spans="1:7" x14ac:dyDescent="0.25">
      <c r="A63" s="75">
        <v>43890</v>
      </c>
      <c r="B63" s="76"/>
      <c r="C63" s="21" t="s">
        <v>118</v>
      </c>
      <c r="D63" s="29" t="s">
        <v>254</v>
      </c>
      <c r="E63" s="20">
        <v>1693.29</v>
      </c>
      <c r="F63" s="30">
        <v>1693.29</v>
      </c>
      <c r="G63" s="30">
        <f t="shared" si="0"/>
        <v>0</v>
      </c>
    </row>
    <row r="64" spans="1:7" x14ac:dyDescent="0.25">
      <c r="A64" s="75">
        <v>43890</v>
      </c>
      <c r="B64" s="76"/>
      <c r="C64" s="21" t="s">
        <v>16</v>
      </c>
      <c r="D64" s="29" t="s">
        <v>254</v>
      </c>
      <c r="E64" s="20">
        <v>1555.76</v>
      </c>
      <c r="F64" s="30">
        <v>1555.76</v>
      </c>
      <c r="G64" s="30">
        <f t="shared" si="0"/>
        <v>0</v>
      </c>
    </row>
    <row r="65" spans="1:7" x14ac:dyDescent="0.25">
      <c r="A65" s="75">
        <v>43890</v>
      </c>
      <c r="B65" s="76"/>
      <c r="C65" s="21" t="s">
        <v>11</v>
      </c>
      <c r="D65" s="29" t="s">
        <v>254</v>
      </c>
      <c r="E65" s="20">
        <v>2095.35</v>
      </c>
      <c r="F65" s="30">
        <v>2095.35</v>
      </c>
      <c r="G65" s="30">
        <f t="shared" si="0"/>
        <v>0</v>
      </c>
    </row>
    <row r="66" spans="1:7" x14ac:dyDescent="0.25">
      <c r="A66" s="75">
        <v>43890</v>
      </c>
      <c r="B66" s="76"/>
      <c r="C66" s="21" t="s">
        <v>23</v>
      </c>
      <c r="D66" s="29" t="s">
        <v>254</v>
      </c>
      <c r="E66" s="20">
        <v>1269.46</v>
      </c>
      <c r="F66" s="30">
        <v>1269.46</v>
      </c>
      <c r="G66" s="30">
        <f t="shared" si="0"/>
        <v>0</v>
      </c>
    </row>
    <row r="67" spans="1:7" x14ac:dyDescent="0.25">
      <c r="A67" s="75">
        <v>43890</v>
      </c>
      <c r="B67" s="76"/>
      <c r="C67" s="21" t="s">
        <v>38</v>
      </c>
      <c r="D67" s="29" t="s">
        <v>254</v>
      </c>
      <c r="E67" s="20">
        <v>3020.7</v>
      </c>
      <c r="F67" s="30">
        <v>3020.7</v>
      </c>
      <c r="G67" s="30">
        <f t="shared" si="0"/>
        <v>0</v>
      </c>
    </row>
    <row r="68" spans="1:7" x14ac:dyDescent="0.25">
      <c r="A68" s="75">
        <v>43890</v>
      </c>
      <c r="B68" s="76"/>
      <c r="C68" s="21" t="s">
        <v>27</v>
      </c>
      <c r="D68" s="29" t="s">
        <v>254</v>
      </c>
      <c r="E68" s="20">
        <v>1551.26</v>
      </c>
      <c r="F68" s="30">
        <v>1551.26</v>
      </c>
      <c r="G68" s="30">
        <f t="shared" si="0"/>
        <v>0</v>
      </c>
    </row>
    <row r="69" spans="1:7" x14ac:dyDescent="0.25">
      <c r="A69" s="75">
        <v>43890</v>
      </c>
      <c r="B69" s="76"/>
      <c r="C69" s="21" t="s">
        <v>17</v>
      </c>
      <c r="D69" s="29" t="s">
        <v>254</v>
      </c>
      <c r="E69" s="20">
        <v>1484.45</v>
      </c>
      <c r="F69" s="30">
        <v>1484.45</v>
      </c>
      <c r="G69" s="30">
        <f t="shared" si="0"/>
        <v>0</v>
      </c>
    </row>
    <row r="70" spans="1:7" x14ac:dyDescent="0.25">
      <c r="A70" s="75">
        <v>43890</v>
      </c>
      <c r="B70" s="76"/>
      <c r="C70" s="21" t="s">
        <v>24</v>
      </c>
      <c r="D70" s="29" t="s">
        <v>254</v>
      </c>
      <c r="E70" s="20">
        <v>1802.75</v>
      </c>
      <c r="F70" s="30">
        <v>1802.75</v>
      </c>
      <c r="G70" s="30">
        <f t="shared" ref="G70:G107" si="1">E70-F70</f>
        <v>0</v>
      </c>
    </row>
    <row r="71" spans="1:7" x14ac:dyDescent="0.25">
      <c r="A71" s="75">
        <v>43890</v>
      </c>
      <c r="B71" s="76"/>
      <c r="C71" s="21" t="s">
        <v>12</v>
      </c>
      <c r="D71" s="29" t="s">
        <v>254</v>
      </c>
      <c r="E71" s="20">
        <v>1732.8</v>
      </c>
      <c r="F71" s="30">
        <v>1732.8</v>
      </c>
      <c r="G71" s="30">
        <f t="shared" si="1"/>
        <v>0</v>
      </c>
    </row>
    <row r="72" spans="1:7" x14ac:dyDescent="0.25">
      <c r="A72" s="75">
        <v>43890</v>
      </c>
      <c r="B72" s="76"/>
      <c r="C72" s="21" t="s">
        <v>119</v>
      </c>
      <c r="D72" s="29" t="s">
        <v>254</v>
      </c>
      <c r="E72" s="20">
        <v>2268.65</v>
      </c>
      <c r="F72" s="30">
        <v>2268.65</v>
      </c>
      <c r="G72" s="30">
        <f t="shared" si="1"/>
        <v>0</v>
      </c>
    </row>
    <row r="73" spans="1:7" x14ac:dyDescent="0.25">
      <c r="A73" s="75">
        <v>43890</v>
      </c>
      <c r="B73" s="76"/>
      <c r="C73" s="21" t="s">
        <v>39</v>
      </c>
      <c r="D73" s="29" t="s">
        <v>254</v>
      </c>
      <c r="E73" s="20">
        <v>3626.52</v>
      </c>
      <c r="F73" s="30">
        <v>3626.52</v>
      </c>
      <c r="G73" s="30">
        <f t="shared" si="1"/>
        <v>0</v>
      </c>
    </row>
    <row r="74" spans="1:7" x14ac:dyDescent="0.25">
      <c r="A74" s="75">
        <v>43890</v>
      </c>
      <c r="B74" s="76"/>
      <c r="C74" s="21" t="s">
        <v>120</v>
      </c>
      <c r="D74" s="29" t="s">
        <v>254</v>
      </c>
      <c r="E74" s="20">
        <v>3990.35</v>
      </c>
      <c r="F74" s="30">
        <v>3990.35</v>
      </c>
      <c r="G74" s="30">
        <f t="shared" si="1"/>
        <v>0</v>
      </c>
    </row>
    <row r="75" spans="1:7" x14ac:dyDescent="0.25">
      <c r="A75" s="75">
        <v>43890</v>
      </c>
      <c r="B75" s="76"/>
      <c r="C75" s="21" t="s">
        <v>121</v>
      </c>
      <c r="D75" s="29" t="s">
        <v>254</v>
      </c>
      <c r="E75" s="20">
        <v>1972.31</v>
      </c>
      <c r="F75" s="30">
        <v>1972.31</v>
      </c>
      <c r="G75" s="30">
        <f t="shared" si="1"/>
        <v>0</v>
      </c>
    </row>
    <row r="76" spans="1:7" x14ac:dyDescent="0.25">
      <c r="A76" s="75">
        <v>43890</v>
      </c>
      <c r="B76" s="76"/>
      <c r="C76" s="21" t="s">
        <v>122</v>
      </c>
      <c r="D76" s="29" t="s">
        <v>254</v>
      </c>
      <c r="E76" s="20">
        <v>1844.85</v>
      </c>
      <c r="F76" s="30">
        <v>1844.85</v>
      </c>
      <c r="G76" s="30">
        <f t="shared" si="1"/>
        <v>0</v>
      </c>
    </row>
    <row r="77" spans="1:7" x14ac:dyDescent="0.25">
      <c r="A77" s="75">
        <v>43890</v>
      </c>
      <c r="B77" s="76"/>
      <c r="C77" s="21" t="s">
        <v>123</v>
      </c>
      <c r="D77" s="29" t="s">
        <v>254</v>
      </c>
      <c r="E77" s="20">
        <v>3555.56</v>
      </c>
      <c r="F77" s="30">
        <v>3555.56</v>
      </c>
      <c r="G77" s="30">
        <f t="shared" si="1"/>
        <v>0</v>
      </c>
    </row>
    <row r="78" spans="1:7" x14ac:dyDescent="0.25">
      <c r="A78" s="75">
        <v>43890</v>
      </c>
      <c r="B78" s="76"/>
      <c r="C78" s="21" t="s">
        <v>42</v>
      </c>
      <c r="D78" s="29" t="s">
        <v>254</v>
      </c>
      <c r="E78" s="20">
        <v>1220.9000000000001</v>
      </c>
      <c r="F78" s="30">
        <v>1220.9000000000001</v>
      </c>
      <c r="G78" s="30">
        <f t="shared" si="1"/>
        <v>0</v>
      </c>
    </row>
    <row r="79" spans="1:7" x14ac:dyDescent="0.25">
      <c r="A79" s="75">
        <v>43890</v>
      </c>
      <c r="B79" s="76"/>
      <c r="C79" s="21" t="s">
        <v>41</v>
      </c>
      <c r="D79" s="29" t="s">
        <v>254</v>
      </c>
      <c r="E79" s="20">
        <v>1747.22</v>
      </c>
      <c r="F79" s="30">
        <v>1747.22</v>
      </c>
      <c r="G79" s="30">
        <f t="shared" si="1"/>
        <v>0</v>
      </c>
    </row>
    <row r="80" spans="1:7" x14ac:dyDescent="0.25">
      <c r="A80" s="75">
        <v>43890</v>
      </c>
      <c r="B80" s="76"/>
      <c r="C80" s="21" t="s">
        <v>25</v>
      </c>
      <c r="D80" s="29" t="s">
        <v>254</v>
      </c>
      <c r="E80" s="20">
        <v>1571.23</v>
      </c>
      <c r="F80" s="30">
        <v>1571.23</v>
      </c>
      <c r="G80" s="30">
        <f t="shared" si="1"/>
        <v>0</v>
      </c>
    </row>
    <row r="81" spans="1:7" x14ac:dyDescent="0.25">
      <c r="A81" s="75">
        <v>43890</v>
      </c>
      <c r="B81" s="76"/>
      <c r="C81" s="21" t="s">
        <v>20</v>
      </c>
      <c r="D81" s="29" t="s">
        <v>254</v>
      </c>
      <c r="E81" s="20">
        <v>1571.72</v>
      </c>
      <c r="F81" s="30">
        <v>1571.72</v>
      </c>
      <c r="G81" s="30">
        <f t="shared" si="1"/>
        <v>0</v>
      </c>
    </row>
    <row r="82" spans="1:7" x14ac:dyDescent="0.25">
      <c r="A82" s="75">
        <v>43890</v>
      </c>
      <c r="B82" s="76"/>
      <c r="C82" s="21" t="s">
        <v>30</v>
      </c>
      <c r="D82" s="29" t="s">
        <v>254</v>
      </c>
      <c r="E82" s="20">
        <v>1470.41</v>
      </c>
      <c r="F82" s="30">
        <v>1470.41</v>
      </c>
      <c r="G82" s="30">
        <f t="shared" si="1"/>
        <v>0</v>
      </c>
    </row>
    <row r="83" spans="1:7" x14ac:dyDescent="0.25">
      <c r="A83" s="75">
        <v>43890</v>
      </c>
      <c r="B83" s="76"/>
      <c r="C83" s="21" t="s">
        <v>31</v>
      </c>
      <c r="D83" s="29" t="s">
        <v>254</v>
      </c>
      <c r="E83" s="20">
        <v>1992.57</v>
      </c>
      <c r="F83" s="30">
        <v>1992.57</v>
      </c>
      <c r="G83" s="30">
        <f t="shared" si="1"/>
        <v>0</v>
      </c>
    </row>
    <row r="84" spans="1:7" x14ac:dyDescent="0.25">
      <c r="A84" s="75">
        <v>43890</v>
      </c>
      <c r="B84" s="76"/>
      <c r="C84" s="21" t="s">
        <v>32</v>
      </c>
      <c r="D84" s="29" t="s">
        <v>254</v>
      </c>
      <c r="E84" s="20">
        <v>1398.93</v>
      </c>
      <c r="F84" s="30">
        <v>1398.93</v>
      </c>
      <c r="G84" s="30">
        <f t="shared" si="1"/>
        <v>0</v>
      </c>
    </row>
    <row r="85" spans="1:7" x14ac:dyDescent="0.25">
      <c r="A85" s="75">
        <v>43890</v>
      </c>
      <c r="B85" s="76"/>
      <c r="C85" s="21" t="s">
        <v>13</v>
      </c>
      <c r="D85" s="29" t="s">
        <v>254</v>
      </c>
      <c r="E85" s="20">
        <v>2506.2399999999998</v>
      </c>
      <c r="F85" s="30">
        <v>2506.2399999999998</v>
      </c>
      <c r="G85" s="30">
        <f t="shared" si="1"/>
        <v>0</v>
      </c>
    </row>
    <row r="86" spans="1:7" x14ac:dyDescent="0.25">
      <c r="A86" s="75">
        <v>43890</v>
      </c>
      <c r="B86" s="76"/>
      <c r="C86" s="21" t="s">
        <v>0</v>
      </c>
      <c r="D86" s="29" t="s">
        <v>254</v>
      </c>
      <c r="E86" s="20">
        <v>9838.93</v>
      </c>
      <c r="F86" s="30">
        <v>9838.93</v>
      </c>
      <c r="G86" s="30">
        <f t="shared" si="1"/>
        <v>0</v>
      </c>
    </row>
    <row r="87" spans="1:7" x14ac:dyDescent="0.25">
      <c r="A87" s="75">
        <v>43890</v>
      </c>
      <c r="B87" s="76"/>
      <c r="C87" s="21" t="s">
        <v>43</v>
      </c>
      <c r="D87" s="29" t="s">
        <v>254</v>
      </c>
      <c r="E87" s="20">
        <v>2153.08</v>
      </c>
      <c r="F87" s="30">
        <v>2153.08</v>
      </c>
      <c r="G87" s="30">
        <f t="shared" si="1"/>
        <v>0</v>
      </c>
    </row>
    <row r="88" spans="1:7" x14ac:dyDescent="0.25">
      <c r="A88" s="75">
        <v>43890</v>
      </c>
      <c r="B88" s="76"/>
      <c r="C88" s="21" t="s">
        <v>124</v>
      </c>
      <c r="D88" s="29" t="s">
        <v>254</v>
      </c>
      <c r="E88" s="20">
        <v>1976.54</v>
      </c>
      <c r="F88" s="30">
        <v>1976.54</v>
      </c>
      <c r="G88" s="30">
        <f t="shared" si="1"/>
        <v>0</v>
      </c>
    </row>
    <row r="89" spans="1:7" x14ac:dyDescent="0.25">
      <c r="A89" s="75">
        <v>43890</v>
      </c>
      <c r="B89" s="76"/>
      <c r="C89" s="21" t="s">
        <v>18</v>
      </c>
      <c r="D89" s="29" t="s">
        <v>254</v>
      </c>
      <c r="E89" s="20">
        <v>1649.68</v>
      </c>
      <c r="F89" s="30">
        <v>1649.68</v>
      </c>
      <c r="G89" s="30">
        <f t="shared" si="1"/>
        <v>0</v>
      </c>
    </row>
    <row r="90" spans="1:7" x14ac:dyDescent="0.25">
      <c r="A90" s="75">
        <v>43890</v>
      </c>
      <c r="B90" s="76"/>
      <c r="C90" s="21" t="s">
        <v>19</v>
      </c>
      <c r="D90" s="29" t="s">
        <v>254</v>
      </c>
      <c r="E90" s="20">
        <v>7311.67</v>
      </c>
      <c r="F90" s="30">
        <v>7311.67</v>
      </c>
      <c r="G90" s="30">
        <f t="shared" si="1"/>
        <v>0</v>
      </c>
    </row>
    <row r="91" spans="1:7" x14ac:dyDescent="0.25">
      <c r="A91" s="75">
        <v>43890</v>
      </c>
      <c r="B91" s="76"/>
      <c r="C91" s="21" t="s">
        <v>4</v>
      </c>
      <c r="D91" s="29" t="s">
        <v>254</v>
      </c>
      <c r="E91" s="20">
        <v>1846.11</v>
      </c>
      <c r="F91" s="30">
        <v>1846.11</v>
      </c>
      <c r="G91" s="30">
        <f t="shared" si="1"/>
        <v>0</v>
      </c>
    </row>
    <row r="92" spans="1:7" x14ac:dyDescent="0.25">
      <c r="A92" s="75">
        <v>43890</v>
      </c>
      <c r="B92" s="76"/>
      <c r="C92" s="21" t="s">
        <v>9</v>
      </c>
      <c r="D92" s="29" t="s">
        <v>254</v>
      </c>
      <c r="E92" s="20">
        <v>2353.33</v>
      </c>
      <c r="F92" s="30">
        <v>2353.33</v>
      </c>
      <c r="G92" s="30">
        <f t="shared" si="1"/>
        <v>0</v>
      </c>
    </row>
    <row r="93" spans="1:7" x14ac:dyDescent="0.25">
      <c r="A93" s="75">
        <v>43890</v>
      </c>
      <c r="B93" s="76"/>
      <c r="C93" s="21" t="s">
        <v>44</v>
      </c>
      <c r="D93" s="29" t="s">
        <v>254</v>
      </c>
      <c r="E93" s="20">
        <v>4151.3900000000003</v>
      </c>
      <c r="F93" s="30">
        <v>4151.3900000000003</v>
      </c>
      <c r="G93" s="30">
        <f t="shared" si="1"/>
        <v>0</v>
      </c>
    </row>
    <row r="94" spans="1:7" x14ac:dyDescent="0.25">
      <c r="A94" s="75">
        <v>43890</v>
      </c>
      <c r="B94" s="76"/>
      <c r="C94" s="21" t="s">
        <v>35</v>
      </c>
      <c r="D94" s="29" t="s">
        <v>254</v>
      </c>
      <c r="E94" s="20">
        <v>1706.78</v>
      </c>
      <c r="F94" s="30">
        <v>1706.78</v>
      </c>
      <c r="G94" s="30">
        <f t="shared" si="1"/>
        <v>0</v>
      </c>
    </row>
    <row r="95" spans="1:7" x14ac:dyDescent="0.25">
      <c r="A95" s="75">
        <v>43890</v>
      </c>
      <c r="B95" s="76"/>
      <c r="C95" s="21" t="s">
        <v>14</v>
      </c>
      <c r="D95" s="29" t="s">
        <v>254</v>
      </c>
      <c r="E95" s="20">
        <v>1844.69</v>
      </c>
      <c r="F95" s="30">
        <v>1844.69</v>
      </c>
      <c r="G95" s="30">
        <f t="shared" si="1"/>
        <v>0</v>
      </c>
    </row>
    <row r="96" spans="1:7" x14ac:dyDescent="0.25">
      <c r="A96" s="75">
        <v>43890</v>
      </c>
      <c r="B96" s="76"/>
      <c r="C96" s="21" t="s">
        <v>36</v>
      </c>
      <c r="D96" s="29" t="s">
        <v>254</v>
      </c>
      <c r="E96" s="20">
        <v>1876.77</v>
      </c>
      <c r="F96" s="30">
        <v>1876.77</v>
      </c>
      <c r="G96" s="30">
        <f t="shared" si="1"/>
        <v>0</v>
      </c>
    </row>
    <row r="97" spans="1:7" x14ac:dyDescent="0.25">
      <c r="A97" s="75">
        <v>43890</v>
      </c>
      <c r="B97" s="76"/>
      <c r="C97" s="21" t="s">
        <v>3</v>
      </c>
      <c r="D97" s="29" t="s">
        <v>254</v>
      </c>
      <c r="E97" s="20">
        <v>1940.3</v>
      </c>
      <c r="F97" s="30">
        <v>1940.3</v>
      </c>
      <c r="G97" s="30">
        <f t="shared" si="1"/>
        <v>0</v>
      </c>
    </row>
    <row r="98" spans="1:7" x14ac:dyDescent="0.25">
      <c r="A98" s="75">
        <v>43890</v>
      </c>
      <c r="B98" s="76"/>
      <c r="C98" s="42" t="s">
        <v>21</v>
      </c>
      <c r="D98" s="29" t="s">
        <v>254</v>
      </c>
      <c r="E98" s="43">
        <v>1470.16</v>
      </c>
      <c r="F98" s="30">
        <v>1470.16</v>
      </c>
      <c r="G98" s="30">
        <f t="shared" si="1"/>
        <v>0</v>
      </c>
    </row>
    <row r="99" spans="1:7" x14ac:dyDescent="0.25">
      <c r="A99" s="75">
        <v>43890</v>
      </c>
      <c r="B99" s="76"/>
      <c r="C99" s="42" t="s">
        <v>33</v>
      </c>
      <c r="D99" s="29" t="s">
        <v>254</v>
      </c>
      <c r="E99" s="43">
        <v>1310.87</v>
      </c>
      <c r="F99" s="30">
        <v>1310.87</v>
      </c>
      <c r="G99" s="30">
        <f t="shared" si="1"/>
        <v>0</v>
      </c>
    </row>
    <row r="100" spans="1:7" x14ac:dyDescent="0.25">
      <c r="A100" s="75">
        <v>43890</v>
      </c>
      <c r="B100" s="76"/>
      <c r="C100" s="42" t="s">
        <v>5</v>
      </c>
      <c r="D100" s="29" t="s">
        <v>254</v>
      </c>
      <c r="E100" s="43">
        <v>1330.88</v>
      </c>
      <c r="F100" s="30">
        <v>1330.88</v>
      </c>
      <c r="G100" s="30">
        <f t="shared" si="1"/>
        <v>0</v>
      </c>
    </row>
    <row r="101" spans="1:7" x14ac:dyDescent="0.25">
      <c r="A101" s="75">
        <v>43890</v>
      </c>
      <c r="B101" s="76"/>
      <c r="C101" s="42" t="s">
        <v>37</v>
      </c>
      <c r="D101" s="29" t="s">
        <v>254</v>
      </c>
      <c r="E101" s="43">
        <v>1586.83</v>
      </c>
      <c r="F101" s="30">
        <v>1586.83</v>
      </c>
      <c r="G101" s="30">
        <f t="shared" si="1"/>
        <v>0</v>
      </c>
    </row>
    <row r="102" spans="1:7" x14ac:dyDescent="0.25">
      <c r="A102" s="75">
        <v>43890</v>
      </c>
      <c r="B102" s="76"/>
      <c r="C102" s="42" t="s">
        <v>45</v>
      </c>
      <c r="D102" s="29" t="s">
        <v>254</v>
      </c>
      <c r="E102" s="43">
        <v>3210.16</v>
      </c>
      <c r="F102" s="30">
        <v>3210.16</v>
      </c>
      <c r="G102" s="30">
        <f t="shared" si="1"/>
        <v>0</v>
      </c>
    </row>
    <row r="103" spans="1:7" x14ac:dyDescent="0.25">
      <c r="A103" s="75">
        <v>43890</v>
      </c>
      <c r="B103" s="76"/>
      <c r="C103" s="42" t="s">
        <v>6</v>
      </c>
      <c r="D103" s="29" t="s">
        <v>254</v>
      </c>
      <c r="E103" s="43">
        <v>1555.95</v>
      </c>
      <c r="F103" s="30">
        <v>1555.95</v>
      </c>
      <c r="G103" s="30">
        <f t="shared" si="1"/>
        <v>0</v>
      </c>
    </row>
    <row r="104" spans="1:7" x14ac:dyDescent="0.25">
      <c r="A104" s="75">
        <v>43890</v>
      </c>
      <c r="B104" s="76"/>
      <c r="C104" s="42" t="s">
        <v>7</v>
      </c>
      <c r="D104" s="29" t="s">
        <v>254</v>
      </c>
      <c r="E104" s="43">
        <v>1426.63</v>
      </c>
      <c r="F104" s="30">
        <v>1426.63</v>
      </c>
      <c r="G104" s="30">
        <f t="shared" si="1"/>
        <v>0</v>
      </c>
    </row>
    <row r="105" spans="1:7" x14ac:dyDescent="0.25">
      <c r="A105" s="75">
        <v>43890</v>
      </c>
      <c r="B105" s="76"/>
      <c r="C105" s="42" t="s">
        <v>22</v>
      </c>
      <c r="D105" s="29" t="s">
        <v>254</v>
      </c>
      <c r="E105" s="43">
        <v>2000.08</v>
      </c>
      <c r="F105" s="30">
        <v>2000.08</v>
      </c>
      <c r="G105" s="30">
        <f t="shared" si="1"/>
        <v>0</v>
      </c>
    </row>
    <row r="106" spans="1:7" x14ac:dyDescent="0.25">
      <c r="A106" s="75">
        <v>43890</v>
      </c>
      <c r="B106" s="76"/>
      <c r="C106" s="42" t="s">
        <v>8</v>
      </c>
      <c r="D106" s="29" t="s">
        <v>254</v>
      </c>
      <c r="E106" s="43">
        <v>1844.43</v>
      </c>
      <c r="F106" s="30">
        <v>1844.43</v>
      </c>
      <c r="G106" s="30">
        <f t="shared" si="1"/>
        <v>0</v>
      </c>
    </row>
    <row r="107" spans="1:7" s="93" customFormat="1" x14ac:dyDescent="0.25">
      <c r="A107" s="90">
        <v>43890</v>
      </c>
      <c r="B107" s="94"/>
      <c r="C107" s="95" t="s">
        <v>10</v>
      </c>
      <c r="D107" s="92" t="s">
        <v>254</v>
      </c>
      <c r="E107" s="96">
        <v>1626.68</v>
      </c>
      <c r="F107" s="37">
        <v>1626.68</v>
      </c>
      <c r="G107" s="37">
        <f t="shared" si="1"/>
        <v>0</v>
      </c>
    </row>
    <row r="108" spans="1:7" x14ac:dyDescent="0.25">
      <c r="A108" s="75"/>
      <c r="B108" s="76"/>
      <c r="C108" s="29"/>
      <c r="D108" s="29"/>
      <c r="E108" s="30">
        <f>SUM(E5:E107)</f>
        <v>164512.89999999997</v>
      </c>
      <c r="F108" s="30">
        <f>SUM(F5:F107)</f>
        <v>164512.89999999997</v>
      </c>
      <c r="G108" s="30">
        <f>SUM(G5:G107)</f>
        <v>0</v>
      </c>
    </row>
    <row r="109" spans="1:7" x14ac:dyDescent="0.25">
      <c r="A109" s="77" t="s">
        <v>257</v>
      </c>
      <c r="B109" s="78"/>
      <c r="C109" s="32"/>
      <c r="D109" s="79">
        <f>COUNT(A5:A107)</f>
        <v>103</v>
      </c>
    </row>
    <row r="110" spans="1:7" x14ac:dyDescent="0.25">
      <c r="A110" s="80" t="s">
        <v>258</v>
      </c>
      <c r="B110" s="78"/>
      <c r="C110" s="32"/>
      <c r="D110" s="81">
        <f>E108</f>
        <v>164512.89999999997</v>
      </c>
    </row>
    <row r="111" spans="1:7" x14ac:dyDescent="0.25">
      <c r="A111" s="80" t="s">
        <v>259</v>
      </c>
      <c r="B111" s="78"/>
      <c r="C111" s="32"/>
      <c r="D111" s="81">
        <f>F108</f>
        <v>164512.89999999997</v>
      </c>
    </row>
    <row r="112" spans="1:7" x14ac:dyDescent="0.25">
      <c r="A112" s="80" t="s">
        <v>260</v>
      </c>
      <c r="B112" s="78"/>
      <c r="C112" s="32"/>
      <c r="D112" s="81">
        <f>G108</f>
        <v>0</v>
      </c>
    </row>
    <row r="113" spans="1:7" x14ac:dyDescent="0.25">
      <c r="A113" s="32"/>
      <c r="B113" s="78"/>
      <c r="C113" s="32"/>
      <c r="D113" s="32"/>
    </row>
    <row r="114" spans="1:7" x14ac:dyDescent="0.25">
      <c r="A114" s="82" t="s">
        <v>261</v>
      </c>
      <c r="B114" s="83"/>
      <c r="C114" s="84"/>
      <c r="D114" s="85"/>
      <c r="E114" s="25"/>
      <c r="F114" s="25"/>
      <c r="G114" s="25"/>
    </row>
    <row r="115" spans="1:7" x14ac:dyDescent="0.25">
      <c r="A115" s="82" t="s">
        <v>262</v>
      </c>
      <c r="B115" s="83"/>
      <c r="C115" s="84"/>
      <c r="D115" s="85"/>
      <c r="E115" s="25"/>
      <c r="F115" s="25"/>
      <c r="G115" s="25"/>
    </row>
    <row r="116" spans="1:7" x14ac:dyDescent="0.25">
      <c r="A116" s="82" t="s">
        <v>263</v>
      </c>
      <c r="B116" s="83"/>
      <c r="C116" s="84"/>
      <c r="D116" s="85"/>
      <c r="E116" s="25"/>
      <c r="F116" s="25"/>
      <c r="G116" s="25"/>
    </row>
    <row r="117" spans="1:7" x14ac:dyDescent="0.25">
      <c r="A117" s="82"/>
      <c r="B117" s="83"/>
      <c r="C117" s="84"/>
      <c r="D117" s="85"/>
      <c r="E117" s="25"/>
      <c r="F117" s="25"/>
      <c r="G117" s="25"/>
    </row>
    <row r="118" spans="1:7" x14ac:dyDescent="0.25">
      <c r="A118" s="86" t="s">
        <v>132</v>
      </c>
      <c r="B118" s="87"/>
      <c r="C118" s="49"/>
      <c r="D118" s="49"/>
      <c r="E118" s="25"/>
      <c r="F118" s="25"/>
      <c r="G118" s="25"/>
    </row>
    <row r="119" spans="1:7" x14ac:dyDescent="0.25">
      <c r="A119" s="86"/>
      <c r="B119" s="87"/>
      <c r="C119" s="49"/>
      <c r="D119" s="49"/>
      <c r="E119" s="25"/>
      <c r="F119" s="25"/>
      <c r="G119" s="25"/>
    </row>
    <row r="120" spans="1:7" x14ac:dyDescent="0.25">
      <c r="A120" s="86"/>
      <c r="B120" s="87"/>
      <c r="C120" s="49"/>
      <c r="D120" s="49"/>
      <c r="E120" s="25"/>
      <c r="F120" s="25"/>
      <c r="G120" s="25"/>
    </row>
    <row r="121" spans="1:7" x14ac:dyDescent="0.25">
      <c r="A121" s="86"/>
      <c r="B121" s="87"/>
      <c r="C121" s="49"/>
      <c r="D121" s="49"/>
      <c r="E121" s="25"/>
      <c r="F121" s="25"/>
      <c r="G121" s="25"/>
    </row>
    <row r="122" spans="1:7" x14ac:dyDescent="0.25">
      <c r="A122" s="88"/>
      <c r="B122" s="54" t="s">
        <v>126</v>
      </c>
      <c r="C122" s="89"/>
      <c r="D122" s="55" t="s">
        <v>127</v>
      </c>
      <c r="E122" s="25"/>
      <c r="F122" s="25"/>
      <c r="G122" s="25"/>
    </row>
    <row r="123" spans="1:7" x14ac:dyDescent="0.25">
      <c r="A123" s="49"/>
      <c r="B123" s="51" t="s">
        <v>128</v>
      </c>
      <c r="C123" s="89"/>
      <c r="D123" s="56" t="s">
        <v>129</v>
      </c>
      <c r="E123" s="25"/>
      <c r="F123" s="25"/>
      <c r="G123" s="25"/>
    </row>
    <row r="124" spans="1:7" x14ac:dyDescent="0.25">
      <c r="A124" s="49"/>
      <c r="B124" s="51" t="s">
        <v>130</v>
      </c>
      <c r="C124" s="89"/>
      <c r="D124" s="56" t="s">
        <v>131</v>
      </c>
      <c r="E124" s="25"/>
      <c r="F124" s="25"/>
      <c r="G124" s="25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5"/>
  <sheetViews>
    <sheetView topLeftCell="A109" workbookViewId="0">
      <selection activeCell="D130" sqref="D130"/>
    </sheetView>
  </sheetViews>
  <sheetFormatPr defaultRowHeight="15" x14ac:dyDescent="0.25"/>
  <cols>
    <col min="1" max="1" width="11" style="25" bestFit="1" customWidth="1"/>
    <col min="2" max="2" width="71.140625" style="25" customWidth="1"/>
    <col min="3" max="3" width="10.42578125" style="25" bestFit="1" customWidth="1"/>
    <col min="4" max="5" width="10.42578125" style="25" customWidth="1"/>
    <col min="6" max="16384" width="9.140625" style="25"/>
  </cols>
  <sheetData>
    <row r="1" spans="1:5" x14ac:dyDescent="0.25">
      <c r="A1" s="16" t="s">
        <v>46</v>
      </c>
      <c r="B1" s="6"/>
      <c r="C1" s="16"/>
      <c r="D1" s="16"/>
      <c r="E1" s="5"/>
    </row>
    <row r="2" spans="1:5" x14ac:dyDescent="0.25">
      <c r="A2" s="4"/>
      <c r="B2" s="3"/>
      <c r="C2" s="2"/>
      <c r="D2" s="5"/>
      <c r="E2" s="5"/>
    </row>
    <row r="3" spans="1:5" x14ac:dyDescent="0.25">
      <c r="A3" s="16" t="s">
        <v>67</v>
      </c>
      <c r="B3" s="6"/>
      <c r="C3" s="16"/>
      <c r="D3" s="16"/>
      <c r="E3" s="5"/>
    </row>
    <row r="4" spans="1:5" x14ac:dyDescent="0.25">
      <c r="A4" s="16" t="s">
        <v>47</v>
      </c>
      <c r="B4" s="6"/>
      <c r="C4" s="16"/>
      <c r="D4" s="16"/>
      <c r="E4" s="5"/>
    </row>
    <row r="5" spans="1:5" x14ac:dyDescent="0.25">
      <c r="A5" s="4"/>
      <c r="B5" s="3"/>
      <c r="C5" s="2"/>
      <c r="D5" s="5"/>
      <c r="E5" s="5"/>
    </row>
    <row r="6" spans="1:5" x14ac:dyDescent="0.25">
      <c r="A6" s="15" t="s">
        <v>48</v>
      </c>
      <c r="B6" s="13"/>
      <c r="C6" s="2"/>
      <c r="D6" s="5"/>
      <c r="E6" s="9" t="s">
        <v>49</v>
      </c>
    </row>
    <row r="7" spans="1:5" x14ac:dyDescent="0.25">
      <c r="A7" s="15" t="s">
        <v>50</v>
      </c>
      <c r="B7" s="3"/>
      <c r="C7" s="2"/>
      <c r="D7" s="5"/>
      <c r="E7" s="9" t="s">
        <v>51</v>
      </c>
    </row>
    <row r="8" spans="1:5" x14ac:dyDescent="0.25">
      <c r="A8" s="15" t="s">
        <v>52</v>
      </c>
      <c r="B8" s="3"/>
      <c r="C8" s="2"/>
      <c r="D8" s="5"/>
      <c r="E8" s="9" t="s">
        <v>53</v>
      </c>
    </row>
    <row r="9" spans="1:5" x14ac:dyDescent="0.25">
      <c r="A9" s="14" t="s">
        <v>54</v>
      </c>
      <c r="B9" s="3"/>
      <c r="C9" s="5"/>
      <c r="D9" s="5"/>
      <c r="E9" s="9" t="s">
        <v>55</v>
      </c>
    </row>
    <row r="10" spans="1:5" x14ac:dyDescent="0.25">
      <c r="A10" s="15" t="s">
        <v>56</v>
      </c>
      <c r="B10" s="13"/>
      <c r="C10" s="5"/>
      <c r="D10" s="5"/>
      <c r="E10" s="1" t="s">
        <v>57</v>
      </c>
    </row>
    <row r="11" spans="1:5" x14ac:dyDescent="0.25">
      <c r="A11" s="15" t="s">
        <v>58</v>
      </c>
      <c r="B11" s="13"/>
      <c r="C11" s="5"/>
      <c r="D11" s="5"/>
      <c r="E11" s="8" t="s">
        <v>59</v>
      </c>
    </row>
    <row r="12" spans="1:5" x14ac:dyDescent="0.25">
      <c r="A12" s="7" t="s">
        <v>60</v>
      </c>
      <c r="B12" s="24"/>
      <c r="C12" s="22"/>
      <c r="D12" s="22"/>
      <c r="E12" s="24"/>
    </row>
    <row r="13" spans="1:5" x14ac:dyDescent="0.25">
      <c r="A13" s="18" t="s">
        <v>61</v>
      </c>
      <c r="B13" s="17" t="s">
        <v>62</v>
      </c>
      <c r="C13" s="17" t="s">
        <v>63</v>
      </c>
      <c r="D13" s="17" t="s">
        <v>64</v>
      </c>
      <c r="E13" s="17" t="s">
        <v>65</v>
      </c>
    </row>
    <row r="14" spans="1:5" x14ac:dyDescent="0.25">
      <c r="A14" s="23"/>
      <c r="B14" s="21" t="s">
        <v>66</v>
      </c>
      <c r="C14" s="20"/>
      <c r="D14" s="20"/>
      <c r="E14" s="19">
        <v>5262.68</v>
      </c>
    </row>
    <row r="15" spans="1:5" x14ac:dyDescent="0.25">
      <c r="A15" s="35">
        <v>43864</v>
      </c>
      <c r="B15" s="29" t="s">
        <v>69</v>
      </c>
      <c r="C15" s="30">
        <v>225</v>
      </c>
      <c r="D15" s="30">
        <v>0</v>
      </c>
      <c r="E15" s="19">
        <f t="shared" ref="E15:E66" si="0">E14+D15-C15</f>
        <v>5037.68</v>
      </c>
    </row>
    <row r="16" spans="1:5" ht="30" x14ac:dyDescent="0.25">
      <c r="A16" s="35">
        <v>43865</v>
      </c>
      <c r="B16" s="36" t="s">
        <v>68</v>
      </c>
      <c r="C16" s="30">
        <v>0</v>
      </c>
      <c r="D16" s="30">
        <v>420.12</v>
      </c>
      <c r="E16" s="19">
        <f t="shared" si="0"/>
        <v>5457.8</v>
      </c>
    </row>
    <row r="17" spans="1:5" x14ac:dyDescent="0.25">
      <c r="A17" s="35">
        <v>43865</v>
      </c>
      <c r="B17" s="29" t="s">
        <v>70</v>
      </c>
      <c r="C17" s="30">
        <v>3036.6</v>
      </c>
      <c r="D17" s="30">
        <v>0</v>
      </c>
      <c r="E17" s="19">
        <f t="shared" si="0"/>
        <v>2421.2000000000003</v>
      </c>
    </row>
    <row r="18" spans="1:5" x14ac:dyDescent="0.25">
      <c r="A18" s="28">
        <v>43865</v>
      </c>
      <c r="B18" s="21" t="s">
        <v>71</v>
      </c>
      <c r="C18" s="20">
        <v>49.6</v>
      </c>
      <c r="D18" s="20">
        <v>0</v>
      </c>
      <c r="E18" s="19">
        <f t="shared" si="0"/>
        <v>2371.6000000000004</v>
      </c>
    </row>
    <row r="19" spans="1:5" x14ac:dyDescent="0.25">
      <c r="A19" s="35">
        <v>43864</v>
      </c>
      <c r="B19" s="29" t="s">
        <v>72</v>
      </c>
      <c r="C19" s="30">
        <v>230</v>
      </c>
      <c r="D19" s="30">
        <v>0</v>
      </c>
      <c r="E19" s="19">
        <f t="shared" si="0"/>
        <v>2141.6000000000004</v>
      </c>
    </row>
    <row r="20" spans="1:5" s="32" customFormat="1" x14ac:dyDescent="0.25">
      <c r="A20" s="28">
        <v>43868</v>
      </c>
      <c r="B20" s="21" t="s">
        <v>73</v>
      </c>
      <c r="C20" s="20">
        <v>0</v>
      </c>
      <c r="D20" s="20">
        <v>150000</v>
      </c>
      <c r="E20" s="19">
        <f t="shared" si="0"/>
        <v>152141.6</v>
      </c>
    </row>
    <row r="21" spans="1:5" x14ac:dyDescent="0.25">
      <c r="A21" s="28">
        <v>43868</v>
      </c>
      <c r="B21" s="29" t="s">
        <v>75</v>
      </c>
      <c r="C21" s="30">
        <v>2510.89</v>
      </c>
      <c r="D21" s="30">
        <v>0</v>
      </c>
      <c r="E21" s="19">
        <f t="shared" si="0"/>
        <v>149630.71</v>
      </c>
    </row>
    <row r="22" spans="1:5" x14ac:dyDescent="0.25">
      <c r="A22" s="28">
        <v>43868</v>
      </c>
      <c r="B22" s="29" t="s">
        <v>74</v>
      </c>
      <c r="C22" s="30">
        <v>487.45</v>
      </c>
      <c r="D22" s="30">
        <v>0</v>
      </c>
      <c r="E22" s="19">
        <f t="shared" si="0"/>
        <v>149143.25999999998</v>
      </c>
    </row>
    <row r="23" spans="1:5" x14ac:dyDescent="0.25">
      <c r="A23" s="28">
        <v>43868</v>
      </c>
      <c r="B23" s="29" t="s">
        <v>76</v>
      </c>
      <c r="C23" s="30">
        <v>4770</v>
      </c>
      <c r="D23" s="30">
        <v>0</v>
      </c>
      <c r="E23" s="19">
        <f t="shared" si="0"/>
        <v>144373.25999999998</v>
      </c>
    </row>
    <row r="24" spans="1:5" x14ac:dyDescent="0.25">
      <c r="A24" s="28">
        <v>43868</v>
      </c>
      <c r="B24" s="29" t="s">
        <v>77</v>
      </c>
      <c r="C24" s="30">
        <v>123.99</v>
      </c>
      <c r="D24" s="30">
        <v>0</v>
      </c>
      <c r="E24" s="19">
        <f t="shared" si="0"/>
        <v>144249.26999999999</v>
      </c>
    </row>
    <row r="25" spans="1:5" x14ac:dyDescent="0.25">
      <c r="A25" s="28">
        <v>43868</v>
      </c>
      <c r="B25" s="29" t="s">
        <v>78</v>
      </c>
      <c r="C25" s="30">
        <v>1070</v>
      </c>
      <c r="D25" s="30">
        <v>0</v>
      </c>
      <c r="E25" s="19">
        <f t="shared" si="0"/>
        <v>143179.26999999999</v>
      </c>
    </row>
    <row r="26" spans="1:5" x14ac:dyDescent="0.25">
      <c r="A26" s="28">
        <v>43868</v>
      </c>
      <c r="B26" s="29" t="s">
        <v>79</v>
      </c>
      <c r="C26" s="30">
        <v>144</v>
      </c>
      <c r="D26" s="30">
        <v>0</v>
      </c>
      <c r="E26" s="19">
        <f t="shared" si="0"/>
        <v>143035.26999999999</v>
      </c>
    </row>
    <row r="27" spans="1:5" x14ac:dyDescent="0.25">
      <c r="A27" s="28">
        <v>43871</v>
      </c>
      <c r="B27" s="29" t="s">
        <v>80</v>
      </c>
      <c r="C27" s="30">
        <v>106.5</v>
      </c>
      <c r="D27" s="30">
        <v>0</v>
      </c>
      <c r="E27" s="19">
        <f t="shared" si="0"/>
        <v>142928.76999999999</v>
      </c>
    </row>
    <row r="28" spans="1:5" x14ac:dyDescent="0.25">
      <c r="A28" s="28">
        <v>43871</v>
      </c>
      <c r="B28" s="29" t="s">
        <v>81</v>
      </c>
      <c r="C28" s="30">
        <v>731</v>
      </c>
      <c r="D28" s="30">
        <v>0</v>
      </c>
      <c r="E28" s="19">
        <f t="shared" si="0"/>
        <v>142197.76999999999</v>
      </c>
    </row>
    <row r="29" spans="1:5" x14ac:dyDescent="0.25">
      <c r="A29" s="35">
        <v>43872</v>
      </c>
      <c r="B29" s="29" t="s">
        <v>82</v>
      </c>
      <c r="C29" s="30">
        <v>320</v>
      </c>
      <c r="D29" s="30">
        <v>0</v>
      </c>
      <c r="E29" s="19">
        <f t="shared" si="0"/>
        <v>141877.76999999999</v>
      </c>
    </row>
    <row r="30" spans="1:5" x14ac:dyDescent="0.25">
      <c r="A30" s="35">
        <v>43873</v>
      </c>
      <c r="B30" s="29" t="s">
        <v>84</v>
      </c>
      <c r="C30" s="30">
        <v>1408.45</v>
      </c>
      <c r="D30" s="30">
        <v>0</v>
      </c>
      <c r="E30" s="19">
        <f t="shared" si="0"/>
        <v>140469.31999999998</v>
      </c>
    </row>
    <row r="31" spans="1:5" x14ac:dyDescent="0.25">
      <c r="A31" s="35">
        <v>43873</v>
      </c>
      <c r="B31" s="29" t="s">
        <v>83</v>
      </c>
      <c r="C31" s="30">
        <v>207.47</v>
      </c>
      <c r="D31" s="30">
        <v>0</v>
      </c>
      <c r="E31" s="19">
        <f t="shared" si="0"/>
        <v>140261.84999999998</v>
      </c>
    </row>
    <row r="32" spans="1:5" x14ac:dyDescent="0.25">
      <c r="A32" s="35">
        <v>43873</v>
      </c>
      <c r="B32" s="29" t="s">
        <v>85</v>
      </c>
      <c r="C32" s="30">
        <v>610.4</v>
      </c>
      <c r="D32" s="30">
        <v>0</v>
      </c>
      <c r="E32" s="19">
        <f t="shared" si="0"/>
        <v>139651.44999999998</v>
      </c>
    </row>
    <row r="33" spans="1:5" x14ac:dyDescent="0.25">
      <c r="A33" s="35">
        <v>43873</v>
      </c>
      <c r="B33" s="29" t="s">
        <v>86</v>
      </c>
      <c r="C33" s="30">
        <v>271.66000000000003</v>
      </c>
      <c r="D33" s="30">
        <v>0</v>
      </c>
      <c r="E33" s="19">
        <f t="shared" si="0"/>
        <v>139379.78999999998</v>
      </c>
    </row>
    <row r="34" spans="1:5" x14ac:dyDescent="0.25">
      <c r="A34" s="35">
        <v>43873</v>
      </c>
      <c r="B34" s="29" t="s">
        <v>87</v>
      </c>
      <c r="C34" s="30">
        <v>299.33999999999997</v>
      </c>
      <c r="D34" s="30">
        <v>0</v>
      </c>
      <c r="E34" s="19">
        <f t="shared" si="0"/>
        <v>139080.44999999998</v>
      </c>
    </row>
    <row r="35" spans="1:5" x14ac:dyDescent="0.25">
      <c r="A35" s="35">
        <v>43873</v>
      </c>
      <c r="B35" s="29" t="s">
        <v>88</v>
      </c>
      <c r="C35" s="30">
        <v>138.74</v>
      </c>
      <c r="D35" s="30">
        <v>0</v>
      </c>
      <c r="E35" s="19">
        <f t="shared" si="0"/>
        <v>138941.71</v>
      </c>
    </row>
    <row r="36" spans="1:5" x14ac:dyDescent="0.25">
      <c r="A36" s="35">
        <v>43873</v>
      </c>
      <c r="B36" s="29" t="s">
        <v>89</v>
      </c>
      <c r="C36" s="30">
        <v>167.73</v>
      </c>
      <c r="D36" s="30">
        <v>0</v>
      </c>
      <c r="E36" s="19">
        <f t="shared" si="0"/>
        <v>138773.97999999998</v>
      </c>
    </row>
    <row r="37" spans="1:5" x14ac:dyDescent="0.25">
      <c r="A37" s="35">
        <v>43875</v>
      </c>
      <c r="B37" s="29" t="s">
        <v>90</v>
      </c>
      <c r="C37" s="30">
        <v>9500</v>
      </c>
      <c r="D37" s="30">
        <v>0</v>
      </c>
      <c r="E37" s="19">
        <f t="shared" si="0"/>
        <v>129273.97999999998</v>
      </c>
    </row>
    <row r="38" spans="1:5" x14ac:dyDescent="0.25">
      <c r="A38" s="35">
        <v>43875</v>
      </c>
      <c r="B38" s="29" t="s">
        <v>91</v>
      </c>
      <c r="C38" s="30">
        <v>100</v>
      </c>
      <c r="D38" s="30">
        <v>0</v>
      </c>
      <c r="E38" s="19">
        <f t="shared" si="0"/>
        <v>129173.97999999998</v>
      </c>
    </row>
    <row r="39" spans="1:5" x14ac:dyDescent="0.25">
      <c r="A39" s="35">
        <v>43875</v>
      </c>
      <c r="B39" s="29" t="s">
        <v>92</v>
      </c>
      <c r="C39" s="30">
        <v>4456.78</v>
      </c>
      <c r="D39" s="30">
        <v>0</v>
      </c>
      <c r="E39" s="19">
        <f t="shared" si="0"/>
        <v>124717.19999999998</v>
      </c>
    </row>
    <row r="40" spans="1:5" x14ac:dyDescent="0.25">
      <c r="A40" s="35">
        <v>43875</v>
      </c>
      <c r="B40" s="29" t="s">
        <v>93</v>
      </c>
      <c r="C40" s="30">
        <v>1509.55</v>
      </c>
      <c r="D40" s="30">
        <v>0</v>
      </c>
      <c r="E40" s="19">
        <f t="shared" si="0"/>
        <v>123207.64999999998</v>
      </c>
    </row>
    <row r="41" spans="1:5" x14ac:dyDescent="0.25">
      <c r="A41" s="35">
        <v>43875</v>
      </c>
      <c r="B41" s="29" t="s">
        <v>94</v>
      </c>
      <c r="C41" s="30">
        <v>285.89999999999998</v>
      </c>
      <c r="D41" s="30">
        <v>0</v>
      </c>
      <c r="E41" s="19">
        <f t="shared" si="0"/>
        <v>122921.74999999999</v>
      </c>
    </row>
    <row r="42" spans="1:5" x14ac:dyDescent="0.25">
      <c r="A42" s="35">
        <v>43875</v>
      </c>
      <c r="B42" s="29" t="s">
        <v>95</v>
      </c>
      <c r="C42" s="30">
        <v>146.31</v>
      </c>
      <c r="D42" s="30">
        <v>0</v>
      </c>
      <c r="E42" s="19">
        <f t="shared" si="0"/>
        <v>122775.43999999999</v>
      </c>
    </row>
    <row r="43" spans="1:5" x14ac:dyDescent="0.25">
      <c r="A43" s="35">
        <v>43875</v>
      </c>
      <c r="B43" s="29" t="s">
        <v>96</v>
      </c>
      <c r="C43" s="30">
        <v>394.49</v>
      </c>
      <c r="D43" s="30">
        <v>0</v>
      </c>
      <c r="E43" s="19">
        <f t="shared" si="0"/>
        <v>122380.94999999998</v>
      </c>
    </row>
    <row r="44" spans="1:5" x14ac:dyDescent="0.25">
      <c r="A44" s="35">
        <v>43875</v>
      </c>
      <c r="B44" s="29" t="s">
        <v>97</v>
      </c>
      <c r="C44" s="30">
        <v>438.47</v>
      </c>
      <c r="D44" s="30">
        <v>0</v>
      </c>
      <c r="E44" s="19">
        <f t="shared" si="0"/>
        <v>121942.47999999998</v>
      </c>
    </row>
    <row r="45" spans="1:5" x14ac:dyDescent="0.25">
      <c r="A45" s="35">
        <v>43875</v>
      </c>
      <c r="B45" s="29" t="s">
        <v>98</v>
      </c>
      <c r="C45" s="30">
        <v>178.55</v>
      </c>
      <c r="D45" s="30">
        <v>0</v>
      </c>
      <c r="E45" s="19">
        <f t="shared" si="0"/>
        <v>121763.92999999998</v>
      </c>
    </row>
    <row r="46" spans="1:5" x14ac:dyDescent="0.25">
      <c r="A46" s="35">
        <v>43875</v>
      </c>
      <c r="B46" s="29" t="s">
        <v>99</v>
      </c>
      <c r="C46" s="30">
        <v>79.430000000000007</v>
      </c>
      <c r="D46" s="30">
        <v>0</v>
      </c>
      <c r="E46" s="19">
        <f t="shared" si="0"/>
        <v>121684.49999999999</v>
      </c>
    </row>
    <row r="47" spans="1:5" x14ac:dyDescent="0.25">
      <c r="A47" s="35">
        <v>43878</v>
      </c>
      <c r="B47" s="29" t="s">
        <v>100</v>
      </c>
      <c r="C47" s="30">
        <v>2180</v>
      </c>
      <c r="D47" s="30">
        <v>0</v>
      </c>
      <c r="E47" s="19">
        <f t="shared" si="0"/>
        <v>119504.49999999999</v>
      </c>
    </row>
    <row r="48" spans="1:5" x14ac:dyDescent="0.25">
      <c r="A48" s="35">
        <v>43878</v>
      </c>
      <c r="B48" s="29" t="s">
        <v>101</v>
      </c>
      <c r="C48" s="30">
        <v>180</v>
      </c>
      <c r="D48" s="30">
        <v>0</v>
      </c>
      <c r="E48" s="19">
        <f t="shared" si="0"/>
        <v>119324.49999999999</v>
      </c>
    </row>
    <row r="49" spans="1:5" x14ac:dyDescent="0.25">
      <c r="A49" s="35">
        <v>43878</v>
      </c>
      <c r="B49" s="29" t="s">
        <v>102</v>
      </c>
      <c r="C49" s="30">
        <v>60</v>
      </c>
      <c r="D49" s="30">
        <v>0</v>
      </c>
      <c r="E49" s="19">
        <f t="shared" si="0"/>
        <v>119264.49999999999</v>
      </c>
    </row>
    <row r="50" spans="1:5" x14ac:dyDescent="0.25">
      <c r="A50" s="35">
        <v>43878</v>
      </c>
      <c r="B50" s="29" t="s">
        <v>103</v>
      </c>
      <c r="C50" s="30">
        <v>1450</v>
      </c>
      <c r="D50" s="30">
        <v>0</v>
      </c>
      <c r="E50" s="19">
        <f t="shared" si="0"/>
        <v>117814.49999999999</v>
      </c>
    </row>
    <row r="51" spans="1:5" x14ac:dyDescent="0.25">
      <c r="A51" s="35">
        <v>43881</v>
      </c>
      <c r="B51" s="29" t="s">
        <v>104</v>
      </c>
      <c r="C51" s="30">
        <v>139.22999999999999</v>
      </c>
      <c r="D51" s="30">
        <v>0</v>
      </c>
      <c r="E51" s="19">
        <f t="shared" si="0"/>
        <v>117675.26999999999</v>
      </c>
    </row>
    <row r="52" spans="1:5" x14ac:dyDescent="0.25">
      <c r="A52" s="35">
        <v>43882</v>
      </c>
      <c r="B52" s="29" t="s">
        <v>105</v>
      </c>
      <c r="C52" s="30">
        <v>124.9</v>
      </c>
      <c r="D52" s="30">
        <v>0</v>
      </c>
      <c r="E52" s="19">
        <f t="shared" si="0"/>
        <v>117550.37</v>
      </c>
    </row>
    <row r="53" spans="1:5" x14ac:dyDescent="0.25">
      <c r="A53" s="35">
        <v>43882</v>
      </c>
      <c r="B53" s="29" t="s">
        <v>106</v>
      </c>
      <c r="C53" s="30">
        <v>400</v>
      </c>
      <c r="D53" s="30">
        <v>0</v>
      </c>
      <c r="E53" s="19">
        <f t="shared" si="0"/>
        <v>117150.37</v>
      </c>
    </row>
    <row r="54" spans="1:5" x14ac:dyDescent="0.25">
      <c r="A54" s="35">
        <v>43882</v>
      </c>
      <c r="B54" s="29" t="s">
        <v>107</v>
      </c>
      <c r="C54" s="30">
        <v>170.9</v>
      </c>
      <c r="D54" s="30">
        <v>0</v>
      </c>
      <c r="E54" s="19">
        <f t="shared" si="0"/>
        <v>116979.47</v>
      </c>
    </row>
    <row r="55" spans="1:5" x14ac:dyDescent="0.25">
      <c r="A55" s="35">
        <v>43887</v>
      </c>
      <c r="B55" s="29" t="s">
        <v>109</v>
      </c>
      <c r="C55" s="30">
        <v>1385</v>
      </c>
      <c r="D55" s="30">
        <v>0</v>
      </c>
      <c r="E55" s="19">
        <f t="shared" si="0"/>
        <v>115594.47</v>
      </c>
    </row>
    <row r="56" spans="1:5" x14ac:dyDescent="0.25">
      <c r="A56" s="35">
        <v>43887</v>
      </c>
      <c r="B56" s="29" t="s">
        <v>265</v>
      </c>
      <c r="C56" s="30">
        <v>8100.92</v>
      </c>
      <c r="D56" s="30">
        <v>0</v>
      </c>
      <c r="E56" s="19">
        <f t="shared" si="0"/>
        <v>107493.55</v>
      </c>
    </row>
    <row r="57" spans="1:5" x14ac:dyDescent="0.25">
      <c r="A57" s="35">
        <v>43887</v>
      </c>
      <c r="B57" s="29" t="s">
        <v>110</v>
      </c>
      <c r="C57" s="30">
        <v>120</v>
      </c>
      <c r="D57" s="30">
        <v>0</v>
      </c>
      <c r="E57" s="19">
        <f t="shared" si="0"/>
        <v>107373.55</v>
      </c>
    </row>
    <row r="58" spans="1:5" x14ac:dyDescent="0.25">
      <c r="A58" s="35">
        <v>43887</v>
      </c>
      <c r="B58" s="29" t="s">
        <v>111</v>
      </c>
      <c r="C58" s="30">
        <v>330</v>
      </c>
      <c r="D58" s="30">
        <v>0</v>
      </c>
      <c r="E58" s="19">
        <f t="shared" si="0"/>
        <v>107043.55</v>
      </c>
    </row>
    <row r="59" spans="1:5" x14ac:dyDescent="0.25">
      <c r="A59" s="35">
        <v>43887</v>
      </c>
      <c r="B59" s="29" t="s">
        <v>112</v>
      </c>
      <c r="C59" s="30">
        <v>504.96</v>
      </c>
      <c r="D59" s="30">
        <v>0</v>
      </c>
      <c r="E59" s="19">
        <f t="shared" si="0"/>
        <v>106538.59</v>
      </c>
    </row>
    <row r="60" spans="1:5" x14ac:dyDescent="0.25">
      <c r="A60" s="35">
        <v>43887</v>
      </c>
      <c r="B60" s="29" t="s">
        <v>113</v>
      </c>
      <c r="C60" s="30">
        <v>293.95999999999998</v>
      </c>
      <c r="D60" s="30">
        <v>0</v>
      </c>
      <c r="E60" s="19">
        <f t="shared" si="0"/>
        <v>106244.62999999999</v>
      </c>
    </row>
    <row r="61" spans="1:5" x14ac:dyDescent="0.25">
      <c r="A61" s="28">
        <v>43887</v>
      </c>
      <c r="B61" s="21" t="s">
        <v>114</v>
      </c>
      <c r="C61" s="20">
        <v>101283.53</v>
      </c>
      <c r="D61" s="20">
        <v>0</v>
      </c>
      <c r="E61" s="19">
        <f t="shared" si="0"/>
        <v>4961.0999999999913</v>
      </c>
    </row>
    <row r="62" spans="1:5" x14ac:dyDescent="0.25">
      <c r="A62" s="35">
        <v>43887</v>
      </c>
      <c r="B62" s="29" t="s">
        <v>115</v>
      </c>
      <c r="C62" s="30">
        <v>72.989999999999995</v>
      </c>
      <c r="D62" s="30">
        <v>0</v>
      </c>
      <c r="E62" s="19">
        <f t="shared" si="0"/>
        <v>4888.1099999999915</v>
      </c>
    </row>
    <row r="63" spans="1:5" x14ac:dyDescent="0.25">
      <c r="A63" s="35">
        <v>43887</v>
      </c>
      <c r="B63" s="29" t="s">
        <v>108</v>
      </c>
      <c r="C63" s="30">
        <v>187.27</v>
      </c>
      <c r="D63" s="37">
        <v>0</v>
      </c>
      <c r="E63" s="19">
        <f t="shared" si="0"/>
        <v>4700.8399999999911</v>
      </c>
    </row>
    <row r="64" spans="1:5" x14ac:dyDescent="0.25">
      <c r="A64" s="35">
        <v>43888</v>
      </c>
      <c r="B64" s="29" t="s">
        <v>206</v>
      </c>
      <c r="C64" s="30">
        <v>165</v>
      </c>
      <c r="D64" s="37">
        <v>0</v>
      </c>
      <c r="E64" s="19">
        <f t="shared" si="0"/>
        <v>4535.8399999999911</v>
      </c>
    </row>
    <row r="65" spans="1:5" x14ac:dyDescent="0.25">
      <c r="A65" s="35">
        <v>43890</v>
      </c>
      <c r="B65" s="29" t="s">
        <v>205</v>
      </c>
      <c r="C65" s="30">
        <v>0</v>
      </c>
      <c r="D65" s="30">
        <v>196.1</v>
      </c>
      <c r="E65" s="19">
        <f t="shared" si="0"/>
        <v>4731.9399999999914</v>
      </c>
    </row>
    <row r="66" spans="1:5" x14ac:dyDescent="0.25">
      <c r="A66" s="35"/>
      <c r="B66" s="29" t="s">
        <v>116</v>
      </c>
      <c r="C66" s="30"/>
      <c r="D66" s="30"/>
      <c r="E66" s="19">
        <f t="shared" si="0"/>
        <v>4731.9399999999914</v>
      </c>
    </row>
    <row r="67" spans="1:5" s="32" customFormat="1" ht="15.75" thickBot="1" x14ac:dyDescent="0.3">
      <c r="A67" s="33"/>
      <c r="B67" s="11"/>
      <c r="C67" s="12"/>
      <c r="D67" s="12"/>
      <c r="E67" s="10"/>
    </row>
    <row r="68" spans="1:5" s="32" customFormat="1" ht="15.75" thickBot="1" x14ac:dyDescent="0.3">
      <c r="A68" s="33"/>
      <c r="B68" s="38" t="s">
        <v>117</v>
      </c>
      <c r="C68" s="39">
        <v>43862</v>
      </c>
      <c r="D68" s="12"/>
      <c r="E68" s="10"/>
    </row>
    <row r="69" spans="1:5" s="32" customFormat="1" x14ac:dyDescent="0.25">
      <c r="A69" s="33"/>
      <c r="B69" s="40" t="s">
        <v>28</v>
      </c>
      <c r="C69" s="41">
        <v>1940.27</v>
      </c>
      <c r="D69" s="12"/>
      <c r="E69" s="10"/>
    </row>
    <row r="70" spans="1:5" s="32" customFormat="1" x14ac:dyDescent="0.25">
      <c r="A70" s="33"/>
      <c r="B70" s="21" t="s">
        <v>40</v>
      </c>
      <c r="C70" s="20">
        <v>2990.81</v>
      </c>
      <c r="D70" s="12"/>
      <c r="E70" s="10"/>
    </row>
    <row r="71" spans="1:5" s="32" customFormat="1" x14ac:dyDescent="0.25">
      <c r="A71" s="33"/>
      <c r="B71" s="21" t="s">
        <v>29</v>
      </c>
      <c r="C71" s="20">
        <v>1602.04</v>
      </c>
      <c r="D71" s="12"/>
      <c r="E71" s="10"/>
    </row>
    <row r="72" spans="1:5" s="32" customFormat="1" x14ac:dyDescent="0.25">
      <c r="A72" s="33"/>
      <c r="B72" s="21" t="s">
        <v>15</v>
      </c>
      <c r="C72" s="20">
        <v>1634.12</v>
      </c>
      <c r="D72" s="12"/>
      <c r="E72" s="10"/>
    </row>
    <row r="73" spans="1:5" s="32" customFormat="1" x14ac:dyDescent="0.25">
      <c r="A73" s="33"/>
      <c r="B73" s="21" t="s">
        <v>118</v>
      </c>
      <c r="C73" s="20">
        <v>1693.29</v>
      </c>
      <c r="D73" s="12"/>
      <c r="E73" s="10"/>
    </row>
    <row r="74" spans="1:5" s="32" customFormat="1" x14ac:dyDescent="0.25">
      <c r="A74" s="33"/>
      <c r="B74" s="21" t="s">
        <v>16</v>
      </c>
      <c r="C74" s="20">
        <v>1555.76</v>
      </c>
      <c r="D74" s="12"/>
      <c r="E74" s="10"/>
    </row>
    <row r="75" spans="1:5" s="32" customFormat="1" x14ac:dyDescent="0.25">
      <c r="A75" s="33"/>
      <c r="B75" s="21" t="s">
        <v>11</v>
      </c>
      <c r="C75" s="20">
        <v>2095.35</v>
      </c>
      <c r="D75" s="12"/>
      <c r="E75" s="10"/>
    </row>
    <row r="76" spans="1:5" s="32" customFormat="1" x14ac:dyDescent="0.25">
      <c r="A76" s="33"/>
      <c r="B76" s="21" t="s">
        <v>23</v>
      </c>
      <c r="C76" s="20">
        <v>1269.46</v>
      </c>
      <c r="D76" s="12"/>
      <c r="E76" s="10"/>
    </row>
    <row r="77" spans="1:5" s="32" customFormat="1" x14ac:dyDescent="0.25">
      <c r="A77" s="33"/>
      <c r="B77" s="21" t="s">
        <v>38</v>
      </c>
      <c r="C77" s="20">
        <v>3020.7</v>
      </c>
      <c r="D77" s="12"/>
      <c r="E77" s="10"/>
    </row>
    <row r="78" spans="1:5" s="32" customFormat="1" x14ac:dyDescent="0.25">
      <c r="A78" s="33"/>
      <c r="B78" s="21" t="s">
        <v>27</v>
      </c>
      <c r="C78" s="20">
        <v>1551.26</v>
      </c>
      <c r="D78" s="12"/>
      <c r="E78" s="10"/>
    </row>
    <row r="79" spans="1:5" s="32" customFormat="1" x14ac:dyDescent="0.25">
      <c r="A79" s="33"/>
      <c r="B79" s="21" t="s">
        <v>17</v>
      </c>
      <c r="C79" s="20">
        <v>1484.45</v>
      </c>
      <c r="D79" s="12"/>
      <c r="E79" s="10"/>
    </row>
    <row r="80" spans="1:5" s="32" customFormat="1" x14ac:dyDescent="0.25">
      <c r="A80" s="33"/>
      <c r="B80" s="21" t="s">
        <v>24</v>
      </c>
      <c r="C80" s="20">
        <v>1802.75</v>
      </c>
      <c r="D80" s="12"/>
      <c r="E80" s="10"/>
    </row>
    <row r="81" spans="1:5" s="32" customFormat="1" x14ac:dyDescent="0.25">
      <c r="A81" s="33"/>
      <c r="B81" s="21" t="s">
        <v>12</v>
      </c>
      <c r="C81" s="20">
        <v>1732.8</v>
      </c>
      <c r="D81" s="12"/>
      <c r="E81" s="10"/>
    </row>
    <row r="82" spans="1:5" s="32" customFormat="1" x14ac:dyDescent="0.25">
      <c r="A82" s="33"/>
      <c r="B82" s="21" t="s">
        <v>119</v>
      </c>
      <c r="C82" s="20">
        <v>2268.65</v>
      </c>
      <c r="D82" s="12"/>
      <c r="E82" s="10"/>
    </row>
    <row r="83" spans="1:5" s="32" customFormat="1" x14ac:dyDescent="0.25">
      <c r="A83" s="33"/>
      <c r="B83" s="21" t="s">
        <v>39</v>
      </c>
      <c r="C83" s="20">
        <v>3626.52</v>
      </c>
      <c r="D83" s="12"/>
      <c r="E83" s="10"/>
    </row>
    <row r="84" spans="1:5" s="32" customFormat="1" x14ac:dyDescent="0.25">
      <c r="A84" s="33"/>
      <c r="B84" s="21" t="s">
        <v>120</v>
      </c>
      <c r="C84" s="20">
        <v>3990.35</v>
      </c>
      <c r="D84" s="12"/>
      <c r="E84" s="10"/>
    </row>
    <row r="85" spans="1:5" s="32" customFormat="1" x14ac:dyDescent="0.25">
      <c r="A85" s="33"/>
      <c r="B85" s="21" t="s">
        <v>121</v>
      </c>
      <c r="C85" s="20">
        <v>1972.31</v>
      </c>
      <c r="D85" s="12"/>
      <c r="E85" s="10"/>
    </row>
    <row r="86" spans="1:5" s="32" customFormat="1" x14ac:dyDescent="0.25">
      <c r="A86" s="33"/>
      <c r="B86" s="21" t="s">
        <v>122</v>
      </c>
      <c r="C86" s="20">
        <v>1844.85</v>
      </c>
      <c r="D86" s="12"/>
      <c r="E86" s="10"/>
    </row>
    <row r="87" spans="1:5" s="32" customFormat="1" x14ac:dyDescent="0.25">
      <c r="A87" s="33"/>
      <c r="B87" s="21" t="s">
        <v>123</v>
      </c>
      <c r="C87" s="20">
        <v>3555.56</v>
      </c>
      <c r="D87" s="12"/>
      <c r="E87" s="10"/>
    </row>
    <row r="88" spans="1:5" s="32" customFormat="1" x14ac:dyDescent="0.25">
      <c r="A88" s="33"/>
      <c r="B88" s="21" t="s">
        <v>42</v>
      </c>
      <c r="C88" s="20">
        <v>1220.9000000000001</v>
      </c>
      <c r="D88" s="12"/>
      <c r="E88" s="10"/>
    </row>
    <row r="89" spans="1:5" s="32" customFormat="1" x14ac:dyDescent="0.25">
      <c r="A89" s="33"/>
      <c r="B89" s="21" t="s">
        <v>41</v>
      </c>
      <c r="C89" s="20">
        <v>1747.22</v>
      </c>
      <c r="D89" s="12"/>
      <c r="E89" s="10"/>
    </row>
    <row r="90" spans="1:5" s="32" customFormat="1" x14ac:dyDescent="0.25">
      <c r="A90" s="33"/>
      <c r="B90" s="21" t="s">
        <v>25</v>
      </c>
      <c r="C90" s="20">
        <v>1571.23</v>
      </c>
      <c r="D90" s="12"/>
      <c r="E90" s="10"/>
    </row>
    <row r="91" spans="1:5" s="32" customFormat="1" x14ac:dyDescent="0.25">
      <c r="A91" s="33"/>
      <c r="B91" s="21" t="s">
        <v>20</v>
      </c>
      <c r="C91" s="20">
        <v>1571.72</v>
      </c>
      <c r="D91" s="12"/>
      <c r="E91" s="10"/>
    </row>
    <row r="92" spans="1:5" s="32" customFormat="1" x14ac:dyDescent="0.25">
      <c r="A92" s="33"/>
      <c r="B92" s="21" t="s">
        <v>30</v>
      </c>
      <c r="C92" s="20">
        <v>1470.41</v>
      </c>
      <c r="D92" s="12"/>
      <c r="E92" s="10"/>
    </row>
    <row r="93" spans="1:5" s="32" customFormat="1" x14ac:dyDescent="0.25">
      <c r="A93" s="33"/>
      <c r="B93" s="21" t="s">
        <v>31</v>
      </c>
      <c r="C93" s="20">
        <v>1992.57</v>
      </c>
      <c r="D93" s="12"/>
      <c r="E93" s="10"/>
    </row>
    <row r="94" spans="1:5" s="32" customFormat="1" x14ac:dyDescent="0.25">
      <c r="A94" s="33"/>
      <c r="B94" s="21" t="s">
        <v>32</v>
      </c>
      <c r="C94" s="20">
        <v>1398.93</v>
      </c>
      <c r="D94" s="12"/>
      <c r="E94" s="10"/>
    </row>
    <row r="95" spans="1:5" s="32" customFormat="1" x14ac:dyDescent="0.25">
      <c r="A95" s="33"/>
      <c r="B95" s="21" t="s">
        <v>13</v>
      </c>
      <c r="C95" s="20">
        <v>2506.2399999999998</v>
      </c>
      <c r="D95" s="12"/>
      <c r="E95" s="10"/>
    </row>
    <row r="96" spans="1:5" s="32" customFormat="1" x14ac:dyDescent="0.25">
      <c r="A96" s="33"/>
      <c r="B96" s="21" t="s">
        <v>43</v>
      </c>
      <c r="C96" s="20">
        <v>2153.08</v>
      </c>
      <c r="D96" s="12"/>
      <c r="E96" s="10"/>
    </row>
    <row r="97" spans="1:5" s="32" customFormat="1" x14ac:dyDescent="0.25">
      <c r="A97" s="33"/>
      <c r="B97" s="21" t="s">
        <v>124</v>
      </c>
      <c r="C97" s="20">
        <v>1976.54</v>
      </c>
      <c r="D97" s="12"/>
      <c r="E97" s="10"/>
    </row>
    <row r="98" spans="1:5" s="32" customFormat="1" x14ac:dyDescent="0.25">
      <c r="A98" s="33"/>
      <c r="B98" s="21" t="s">
        <v>18</v>
      </c>
      <c r="C98" s="20">
        <v>1649.68</v>
      </c>
      <c r="D98" s="12"/>
      <c r="E98" s="10"/>
    </row>
    <row r="99" spans="1:5" s="32" customFormat="1" x14ac:dyDescent="0.25">
      <c r="A99" s="33"/>
      <c r="B99" s="21" t="s">
        <v>19</v>
      </c>
      <c r="C99" s="20">
        <v>7311.67</v>
      </c>
      <c r="D99" s="12"/>
      <c r="E99" s="10"/>
    </row>
    <row r="100" spans="1:5" s="32" customFormat="1" x14ac:dyDescent="0.25">
      <c r="A100" s="33"/>
      <c r="B100" s="21" t="s">
        <v>4</v>
      </c>
      <c r="C100" s="20">
        <v>1846.11</v>
      </c>
      <c r="D100" s="12"/>
      <c r="E100" s="10"/>
    </row>
    <row r="101" spans="1:5" s="32" customFormat="1" x14ac:dyDescent="0.25">
      <c r="A101" s="33"/>
      <c r="B101" s="21" t="s">
        <v>9</v>
      </c>
      <c r="C101" s="20">
        <v>2353.33</v>
      </c>
      <c r="D101" s="12"/>
      <c r="E101" s="10"/>
    </row>
    <row r="102" spans="1:5" s="32" customFormat="1" x14ac:dyDescent="0.25">
      <c r="A102" s="33"/>
      <c r="B102" s="21" t="s">
        <v>44</v>
      </c>
      <c r="C102" s="20">
        <v>4151.3900000000003</v>
      </c>
      <c r="D102" s="12"/>
      <c r="E102" s="10"/>
    </row>
    <row r="103" spans="1:5" s="32" customFormat="1" x14ac:dyDescent="0.25">
      <c r="A103" s="33"/>
      <c r="B103" s="21" t="s">
        <v>35</v>
      </c>
      <c r="C103" s="20">
        <v>1706.78</v>
      </c>
      <c r="D103" s="12"/>
      <c r="E103" s="10"/>
    </row>
    <row r="104" spans="1:5" s="32" customFormat="1" x14ac:dyDescent="0.25">
      <c r="A104" s="33"/>
      <c r="B104" s="21" t="s">
        <v>14</v>
      </c>
      <c r="C104" s="20">
        <v>1844.69</v>
      </c>
      <c r="D104" s="12"/>
      <c r="E104" s="10"/>
    </row>
    <row r="105" spans="1:5" s="32" customFormat="1" x14ac:dyDescent="0.25">
      <c r="A105" s="33"/>
      <c r="B105" s="21" t="s">
        <v>36</v>
      </c>
      <c r="C105" s="20">
        <v>1876.77</v>
      </c>
      <c r="D105" s="12"/>
      <c r="E105" s="10"/>
    </row>
    <row r="106" spans="1:5" s="32" customFormat="1" x14ac:dyDescent="0.25">
      <c r="A106" s="33"/>
      <c r="B106" s="21" t="s">
        <v>3</v>
      </c>
      <c r="C106" s="20">
        <v>1940.3</v>
      </c>
      <c r="D106" s="12"/>
      <c r="E106" s="10"/>
    </row>
    <row r="107" spans="1:5" s="32" customFormat="1" x14ac:dyDescent="0.25">
      <c r="A107" s="33"/>
      <c r="B107" s="42" t="s">
        <v>21</v>
      </c>
      <c r="C107" s="43">
        <v>1470.16</v>
      </c>
      <c r="D107" s="12"/>
      <c r="E107" s="10"/>
    </row>
    <row r="108" spans="1:5" s="32" customFormat="1" x14ac:dyDescent="0.25">
      <c r="A108" s="33"/>
      <c r="B108" s="42" t="s">
        <v>33</v>
      </c>
      <c r="C108" s="43">
        <v>1310.87</v>
      </c>
      <c r="D108" s="12"/>
      <c r="E108" s="10"/>
    </row>
    <row r="109" spans="1:5" s="32" customFormat="1" x14ac:dyDescent="0.25">
      <c r="A109" s="33"/>
      <c r="B109" s="42" t="s">
        <v>5</v>
      </c>
      <c r="C109" s="43">
        <v>1330.88</v>
      </c>
      <c r="D109" s="12"/>
      <c r="E109" s="10"/>
    </row>
    <row r="110" spans="1:5" s="32" customFormat="1" x14ac:dyDescent="0.25">
      <c r="A110" s="33"/>
      <c r="B110" s="42" t="s">
        <v>37</v>
      </c>
      <c r="C110" s="43">
        <v>1586.83</v>
      </c>
      <c r="D110" s="12"/>
      <c r="E110" s="10"/>
    </row>
    <row r="111" spans="1:5" s="32" customFormat="1" x14ac:dyDescent="0.25">
      <c r="A111" s="33"/>
      <c r="B111" s="42" t="s">
        <v>45</v>
      </c>
      <c r="C111" s="43">
        <v>3210.16</v>
      </c>
      <c r="D111" s="12"/>
      <c r="E111" s="10"/>
    </row>
    <row r="112" spans="1:5" s="32" customFormat="1" x14ac:dyDescent="0.25">
      <c r="A112" s="33"/>
      <c r="B112" s="42" t="s">
        <v>6</v>
      </c>
      <c r="C112" s="43">
        <v>1555.95</v>
      </c>
      <c r="D112" s="12"/>
      <c r="E112" s="10"/>
    </row>
    <row r="113" spans="1:5" s="32" customFormat="1" x14ac:dyDescent="0.25">
      <c r="A113" s="33"/>
      <c r="B113" s="42" t="s">
        <v>7</v>
      </c>
      <c r="C113" s="43">
        <v>1426.63</v>
      </c>
      <c r="D113" s="12"/>
      <c r="E113" s="10"/>
    </row>
    <row r="114" spans="1:5" s="32" customFormat="1" x14ac:dyDescent="0.25">
      <c r="A114" s="33"/>
      <c r="B114" s="42" t="s">
        <v>22</v>
      </c>
      <c r="C114" s="43">
        <v>2000.08</v>
      </c>
      <c r="D114" s="12"/>
      <c r="E114" s="10"/>
    </row>
    <row r="115" spans="1:5" s="32" customFormat="1" x14ac:dyDescent="0.25">
      <c r="A115" s="33"/>
      <c r="B115" s="42" t="s">
        <v>8</v>
      </c>
      <c r="C115" s="43">
        <v>1844.43</v>
      </c>
      <c r="D115" s="12"/>
      <c r="E115" s="10"/>
    </row>
    <row r="116" spans="1:5" s="32" customFormat="1" ht="15.75" thickBot="1" x14ac:dyDescent="0.3">
      <c r="A116" s="33"/>
      <c r="B116" s="44" t="s">
        <v>10</v>
      </c>
      <c r="C116" s="45">
        <v>1626.68</v>
      </c>
      <c r="D116" s="12"/>
      <c r="E116" s="10"/>
    </row>
    <row r="117" spans="1:5" s="32" customFormat="1" ht="15.75" thickBot="1" x14ac:dyDescent="0.3">
      <c r="A117" s="33"/>
      <c r="B117" s="46" t="s">
        <v>125</v>
      </c>
      <c r="C117" s="47">
        <f>SUM(C69:C116)</f>
        <v>101283.53000000001</v>
      </c>
      <c r="D117" s="12"/>
      <c r="E117" s="10"/>
    </row>
    <row r="118" spans="1:5" s="32" customFormat="1" x14ac:dyDescent="0.25">
      <c r="A118" s="33"/>
      <c r="B118" s="11"/>
      <c r="C118" s="12"/>
      <c r="D118" s="12"/>
      <c r="E118" s="10"/>
    </row>
    <row r="119" spans="1:5" s="32" customFormat="1" x14ac:dyDescent="0.25">
      <c r="A119" s="48" t="s">
        <v>132</v>
      </c>
      <c r="B119" s="49"/>
      <c r="C119" s="49"/>
      <c r="D119" s="25"/>
      <c r="E119" s="10"/>
    </row>
    <row r="120" spans="1:5" s="32" customFormat="1" x14ac:dyDescent="0.25">
      <c r="A120" s="48"/>
      <c r="B120" s="49"/>
      <c r="C120" s="49"/>
      <c r="D120" s="25"/>
      <c r="E120" s="10"/>
    </row>
    <row r="121" spans="1:5" s="32" customFormat="1" x14ac:dyDescent="0.25">
      <c r="A121" s="50"/>
      <c r="B121" s="51"/>
      <c r="C121" s="52"/>
      <c r="D121" s="25"/>
      <c r="E121" s="10"/>
    </row>
    <row r="122" spans="1:5" s="32" customFormat="1" x14ac:dyDescent="0.25">
      <c r="A122" s="53"/>
      <c r="B122" s="54"/>
      <c r="C122" s="55"/>
      <c r="D122" s="25"/>
      <c r="E122" s="10"/>
    </row>
    <row r="123" spans="1:5" s="32" customFormat="1" x14ac:dyDescent="0.25">
      <c r="A123" s="50"/>
      <c r="B123" s="51"/>
      <c r="C123" s="56"/>
      <c r="D123" s="25"/>
      <c r="E123" s="10"/>
    </row>
    <row r="124" spans="1:5" s="32" customFormat="1" x14ac:dyDescent="0.25">
      <c r="A124" s="50"/>
      <c r="B124" s="51"/>
      <c r="C124" s="56"/>
      <c r="D124" s="25"/>
      <c r="E124" s="10"/>
    </row>
    <row r="125" spans="1:5" x14ac:dyDescent="0.25">
      <c r="A125" s="31"/>
      <c r="D125" s="26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</vt:lpstr>
      <vt:lpstr>Anexo III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2020-04-24T14:21:36Z</cp:lastPrinted>
  <dcterms:created xsi:type="dcterms:W3CDTF">2020-02-27T12:09:51Z</dcterms:created>
  <dcterms:modified xsi:type="dcterms:W3CDTF">2020-05-15T12:57:56Z</dcterms:modified>
</cp:coreProperties>
</file>