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2"/>
  </bookViews>
  <sheets>
    <sheet name="Anexo 14 Municipal" sheetId="4" r:id="rId1"/>
    <sheet name="Anexo II" sheetId="7" r:id="rId2"/>
    <sheet name="Anexo III " sheetId="5" r:id="rId3"/>
  </sheets>
  <calcPr calcId="162913"/>
</workbook>
</file>

<file path=xl/calcChain.xml><?xml version="1.0" encoding="utf-8"?>
<calcChain xmlns="http://schemas.openxmlformats.org/spreadsheetml/2006/main">
  <c r="I82" i="4" l="1"/>
  <c r="D112" i="7" l="1"/>
  <c r="F111" i="7"/>
  <c r="D114" i="7" s="1"/>
  <c r="E111" i="7"/>
  <c r="D113" i="7" s="1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111" i="7" l="1"/>
  <c r="D115" i="7" s="1"/>
  <c r="C115" i="5" l="1"/>
  <c r="E16" i="5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J86" i="4" l="1"/>
  <c r="E86" i="4"/>
  <c r="C86" i="4"/>
  <c r="G85" i="4"/>
  <c r="I85" i="4" s="1"/>
  <c r="G84" i="4"/>
  <c r="I84" i="4" s="1"/>
  <c r="G83" i="4"/>
  <c r="I83" i="4" s="1"/>
  <c r="G81" i="4"/>
  <c r="I81" i="4" s="1"/>
  <c r="G80" i="4"/>
  <c r="A78" i="4"/>
  <c r="I34" i="4"/>
  <c r="I37" i="4" s="1"/>
  <c r="I39" i="4" s="1"/>
  <c r="H96" i="4" s="1"/>
  <c r="G86" i="4" l="1"/>
  <c r="I80" i="4"/>
  <c r="I86" i="4" s="1"/>
  <c r="H97" i="4" s="1"/>
  <c r="H98" i="4" s="1"/>
  <c r="H100" i="4" s="1"/>
</calcChain>
</file>

<file path=xl/sharedStrings.xml><?xml version="1.0" encoding="utf-8"?>
<sst xmlns="http://schemas.openxmlformats.org/spreadsheetml/2006/main" count="451" uniqueCount="284">
  <si>
    <t>Angela Maria Belmiro</t>
  </si>
  <si>
    <t>Refrijund Peças e Equipamentos p/refrigeração Ltda</t>
  </si>
  <si>
    <t>Roseli Augusta Marques Muniz</t>
  </si>
  <si>
    <t>Silvana Vizoto Vieira</t>
  </si>
  <si>
    <t>Reginaldo Rodrigues Ferreira</t>
  </si>
  <si>
    <t>Nair Fatima Durrer da Silva</t>
  </si>
  <si>
    <t>Maria Neide de Moura Santos</t>
  </si>
  <si>
    <t>Marcos Romão Dias</t>
  </si>
  <si>
    <t>Maria Aparecida da Silva</t>
  </si>
  <si>
    <t>Elenilda Americo dos Santos</t>
  </si>
  <si>
    <t>Daniel Coimbra</t>
  </si>
  <si>
    <t>Alessandro Carlos Costa</t>
  </si>
  <si>
    <t>Simone Alves do Nascimento</t>
  </si>
  <si>
    <t>Jusineta Santos de Jesus da Silva</t>
  </si>
  <si>
    <t>Crislene Lucia Bernabé da Silva</t>
  </si>
  <si>
    <t>Rafael Benedito da Silveira Padilha</t>
  </si>
  <si>
    <t>Marques da Silva Gomes</t>
  </si>
  <si>
    <t>Maria Teresa Francisco Felisaldo</t>
  </si>
  <si>
    <t>Valeria Aparecida Marquesin</t>
  </si>
  <si>
    <t>Zuleica Benedita Araujo</t>
  </si>
  <si>
    <t>Luzete da Conceição Nascimento</t>
  </si>
  <si>
    <t>Luciana ALves Jorge Pereira</t>
  </si>
  <si>
    <t>Juliana Alves de Brito</t>
  </si>
  <si>
    <t>Debora de Souza Bueno</t>
  </si>
  <si>
    <t>Eliana Maria Pinto Rosa</t>
  </si>
  <si>
    <t>Fabiana dos Santos Fernandes</t>
  </si>
  <si>
    <t>Lucimauro Francisco do Prado</t>
  </si>
  <si>
    <t>Denise Tealdi</t>
  </si>
  <si>
    <t>Jovelina Maria da Conceição Timoteo</t>
  </si>
  <si>
    <t>Maria do Carmo da Silva Fachini</t>
  </si>
  <si>
    <t>Miriam Aparecida Ruy</t>
  </si>
  <si>
    <t>Monica Costa de Oliveira</t>
  </si>
  <si>
    <t>Sandra Regina Coelho</t>
  </si>
  <si>
    <t>Ana Carolina de Oliveira</t>
  </si>
  <si>
    <t>Diego Leal de Oliveira</t>
  </si>
  <si>
    <t>Joseilda dos Santos Sena</t>
  </si>
  <si>
    <t>Fernanda Franquilim Medeiros</t>
  </si>
  <si>
    <t>Silene Aparecida Souza Bernardes</t>
  </si>
  <si>
    <t>Simone de Paula Souza</t>
  </si>
  <si>
    <t>Aparecida Alves Salvador</t>
  </si>
  <si>
    <t>Marina de Souza</t>
  </si>
  <si>
    <t>Noemia Mendes de Oliveira</t>
  </si>
  <si>
    <t>Raquel Ramos da Silva Santos</t>
  </si>
  <si>
    <t>SKY</t>
  </si>
  <si>
    <t>Transurb Transportes  Urbanos de Jundiaí Ltda</t>
  </si>
  <si>
    <t xml:space="preserve">Thais Garcia da Fonseca Prado  ME </t>
  </si>
  <si>
    <t>Codael Com. de Artigos Eletronicos Ltda EPP</t>
  </si>
  <si>
    <t>Telefonica Brasil sa</t>
  </si>
  <si>
    <t>Associação Comercial e Empresarial de Jundiai</t>
  </si>
  <si>
    <t>Organização Contábil Elite S/S ltda</t>
  </si>
  <si>
    <t>Fox Telecomunicações e internet Ltda</t>
  </si>
  <si>
    <t>Claro S A</t>
  </si>
  <si>
    <t>ANEXO III</t>
  </si>
  <si>
    <t xml:space="preserve">Órgão Concessor:    </t>
  </si>
  <si>
    <t xml:space="preserve"> Prefeitura do Município de Jundiaí</t>
  </si>
  <si>
    <t>Associação e Comunidade Casa de Nazaré</t>
  </si>
  <si>
    <t>Endereço:</t>
  </si>
  <si>
    <t>Rua José Pellizari   nº900</t>
  </si>
  <si>
    <t>Município:</t>
  </si>
  <si>
    <t>Jundiaí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</si>
  <si>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</si>
  <si>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</si>
  <si>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</si>
  <si>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</si>
  <si>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</si>
  <si>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</si>
  <si>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</si>
  <si>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</si>
  <si>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</si>
  <si>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</si>
  <si>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r>
      <t>Entidade:</t>
    </r>
    <r>
      <rPr>
        <sz val="10"/>
        <rFont val="Tahoma"/>
        <family val="2"/>
      </rPr>
      <t xml:space="preserve"> </t>
    </r>
  </si>
  <si>
    <t>CONCILIAÇÃO JANEIRO</t>
  </si>
  <si>
    <t>EXERCICIO 2020</t>
  </si>
  <si>
    <t>Receb Prefeitura ref mês 01-2020 - 268492</t>
  </si>
  <si>
    <r>
      <t>Kalunga Com e Ind Grafica Ltda ref</t>
    </r>
    <r>
      <rPr>
        <sz val="11"/>
        <color theme="1"/>
        <rFont val="Calibri"/>
        <family val="2"/>
        <scheme val="minor"/>
      </rPr>
      <t xml:space="preserve"> mes 01-2020 nf 253239</t>
    </r>
  </si>
  <si>
    <t>Thais Garcia da Fonseca Prado  ME ref mes 01-2020 nf 747</t>
  </si>
  <si>
    <t>Otica Di Fiori ref mes 01-2020 nf 23</t>
  </si>
  <si>
    <t>Art Med Manipulação e Homeopatia Eireli ref mes 01-2020 nf 671073</t>
  </si>
  <si>
    <t>Kalunga Com e Ind Grafica Ltda ref mês 01-2020 nf 253239</t>
  </si>
  <si>
    <t>Toledo Munhoz de Jundiai Ltda ref mês 01-2020 nf 7768</t>
  </si>
  <si>
    <t>APM Lucena Lins Farma EPP ref mês 01-2020 nf 14428</t>
  </si>
  <si>
    <t>Infoqplan Soluções Empresariais Ltda - EPP ref mês 01-2020 nf 5470</t>
  </si>
  <si>
    <t>Toledo Munhoz de Jundiai Ltda ref mês 01-2020 nf 7769</t>
  </si>
  <si>
    <t>Pavan aços e Metais Ltda EPP ref mês 01-2020 nf 14895</t>
  </si>
  <si>
    <t>Marli Thomazi Salas - EPP ref mês 01-2020 nf 128</t>
  </si>
  <si>
    <t>Transurb Transportes  Urbanos de Jundiaí Ltda ref mês 01-2020 nf 923955</t>
  </si>
  <si>
    <t>Auto Posto DM Jundiai  Ltda ref mês 01-2020 nf 5707</t>
  </si>
  <si>
    <t>Rapido Luxo Campinas Ltda ref mês 01-2020 nf 524826</t>
  </si>
  <si>
    <t>Rapido Luxo Campinas Ltda ref mês 01-2020 nf 524827</t>
  </si>
  <si>
    <t>CPFL ref mês 01-2020 nf 042903065</t>
  </si>
  <si>
    <t>CPFL ref mês 01-2020 nf 042896694</t>
  </si>
  <si>
    <t>CPFL ref mês 01-2020 nf 042896696</t>
  </si>
  <si>
    <t>CPFL ref mês 01-2020 nf 042896693</t>
  </si>
  <si>
    <t>CPFL ref mês 01-2020 nf 042896695</t>
  </si>
  <si>
    <t>CPFL ref mês 01-2020 nf 042900254</t>
  </si>
  <si>
    <t>CPFL ref mês 01-2020 nf 042903066</t>
  </si>
  <si>
    <t>Atacadao da Grama ref mês 01-2020 nf 978</t>
  </si>
  <si>
    <t>Connectuse Sistemas Ltda - EPP ref mês 01-2020 nf 16601</t>
  </si>
  <si>
    <t>SKY Serviços de Bana Larga Ltda ref mês 01-2020 nf 874192</t>
  </si>
  <si>
    <t>Transurb Transportes  Urbanos de Jundiaí Ltda ref mês 01-2020 nf 927187</t>
  </si>
  <si>
    <t>Comercio de Gás Belimar Ltda - ME ref mês 01-2020 nf 6908</t>
  </si>
  <si>
    <t>Thatuito Comercial LTDA EPP ref mês 01-2020 nf 11149</t>
  </si>
  <si>
    <t>Codael Com. de Artigos Eletronicos Ltda EPP ref mês 01-2020 nf 26699</t>
  </si>
  <si>
    <t>Metropolitan Life Seguros e Previdência Privada S.A. ref mês 01-2020 nf 69400</t>
  </si>
  <si>
    <t xml:space="preserve">FGTS ref mês 01-2020 </t>
  </si>
  <si>
    <t>Secretaria da Receita Federal - PIS ref mês 01-2020</t>
  </si>
  <si>
    <t>Telefonica Brasil as ref mês 01-2020 697557</t>
  </si>
  <si>
    <t>Fornecedora Tulipas Materiais para Construção Ltda EPP ref mês 01-2020 nf 1988</t>
  </si>
  <si>
    <t>Refrijund Peças e Equipamentos p/refrigeração Ltda ref mês 01-2020 nf 9998</t>
  </si>
  <si>
    <t>Pagamento de folha mês 01-2020</t>
  </si>
  <si>
    <t>Rendimento de Aplicação</t>
  </si>
  <si>
    <t>saldo final</t>
  </si>
  <si>
    <t>Aparecida Bragantini Avelino</t>
  </si>
  <si>
    <t xml:space="preserve">Fabiano de Oliveira Coelho </t>
  </si>
  <si>
    <t>Gilberto Ângelo Begiato</t>
  </si>
  <si>
    <t>Glauco Márcio Virgilio</t>
  </si>
  <si>
    <t>Ivone Aparecida Zen</t>
  </si>
  <si>
    <t>Jéssica Fernandes Russo Ferreira</t>
  </si>
  <si>
    <t>Maria Fátima Faria dos Santos</t>
  </si>
  <si>
    <t>TOTAL</t>
  </si>
  <si>
    <t>Relação da transferência citada acima - Folha</t>
  </si>
  <si>
    <t>Ana Lucia Manzato Antibero</t>
  </si>
  <si>
    <t>Pedro Luiz Bordin</t>
  </si>
  <si>
    <t>Presidente</t>
  </si>
  <si>
    <t>Tesoureiro</t>
  </si>
  <si>
    <t>RG 15.546.205-2</t>
  </si>
  <si>
    <t>RG 12.138.310-6</t>
  </si>
  <si>
    <t>Jundiaí, 10 de Fevereiro de 2020.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</si>
  <si>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</si>
  <si>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</si>
  <si>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</si>
  <si>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</si>
  <si>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</si>
  <si>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14 -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</si>
  <si>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</si>
  <si>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</si>
  <si>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</si>
  <si>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</si>
  <si>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</si>
  <si>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</si>
  <si>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</si>
  <si>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</si>
  <si>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Municipal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</si>
  <si>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</si>
  <si>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</si>
  <si>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</si>
  <si>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</si>
  <si>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</si>
  <si>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</si>
  <si>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</si>
  <si>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</si>
  <si>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</si>
  <si>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</si>
  <si>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</si>
  <si>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</si>
  <si>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</si>
  <si>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</si>
  <si>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</si>
  <si>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</si>
  <si>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</si>
  <si>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</si>
  <si>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</si>
  <si>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</si>
  <si>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</si>
  <si>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</si>
  <si>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</si>
  <si>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</si>
  <si>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</si>
  <si>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</si>
  <si>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</si>
  <si>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exercício/2019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</si>
  <si>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</si>
  <si>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</si>
  <si>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</si>
  <si>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</si>
  <si>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</si>
  <si>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</si>
  <si>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</si>
  <si>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</si>
  <si>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</si>
  <si>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</si>
  <si>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</si>
  <si>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</si>
  <si>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</si>
  <si>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</si>
  <si>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</si>
  <si>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</si>
  <si>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</si>
  <si>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</si>
  <si>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</si>
  <si>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</si>
  <si>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</si>
  <si>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</si>
  <si>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</si>
  <si>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</si>
  <si>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</si>
  <si>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ded trabalho, proprosto ao Órgão Público Parceiro.</t>
  </si>
  <si>
    <t>EXERCÍCIO:  Janeiro/2020</t>
  </si>
  <si>
    <t>TERMO DE COLABORAÇÃO nº 03/2018 - Aditivo IV</t>
  </si>
  <si>
    <t>01/2020 a 12/2021</t>
  </si>
  <si>
    <t>Jundiaí, 10 de Fevereiro de 2020</t>
  </si>
  <si>
    <t>Fg Asses e Des Projetos Soc e Cult LT ME ref mês 01-2020 nf 1175</t>
  </si>
  <si>
    <t>Raia Drogasil S/A ref mês 01-2020 nf 105174</t>
  </si>
  <si>
    <t>Roma Papelaria Copias e Serviços Ltda ref mês 01-2020 nf 89</t>
  </si>
  <si>
    <t>Comercio de Gás Belimar Ltda - ME</t>
  </si>
  <si>
    <t>Maria Zuleide Pimentel Loiola</t>
  </si>
  <si>
    <t>TEM Mais Pneus - Comercio e Serviços Ltda</t>
  </si>
  <si>
    <t>Auto Posto DM Jundiai  Ltda</t>
  </si>
  <si>
    <t>Atacadao da Grama</t>
  </si>
  <si>
    <t>Rapido Luxo Campinas Ltda</t>
  </si>
  <si>
    <t>CPFL</t>
  </si>
  <si>
    <t>Connectuse Sistemas Ltda - EPP</t>
  </si>
  <si>
    <t>FGTS</t>
  </si>
  <si>
    <t>Cia. Brasileira Soluções e Serviços</t>
  </si>
  <si>
    <t>Infoqplan Soluções Empresariais Ltda - EPP</t>
  </si>
  <si>
    <t>Marli Thomazi Salas - EPP</t>
  </si>
  <si>
    <t>Kalunga Com e Ind Grafica Ltda.</t>
  </si>
  <si>
    <t>APM Lucena Lins Farma EPP</t>
  </si>
  <si>
    <t>Pavan aços e Metais Ltda EPP</t>
  </si>
  <si>
    <t>Art Med Manipulação e Homeopatia Eireli</t>
  </si>
  <si>
    <t>Despesas Assistidos / Condução</t>
  </si>
  <si>
    <t>Otica Di Fiori</t>
  </si>
  <si>
    <t xml:space="preserve">Toledo Munhoz de Jundiai Ltda </t>
  </si>
  <si>
    <t>Thatuito Comercial LTDA EPP</t>
  </si>
  <si>
    <t>Raia Drogasil S/A</t>
  </si>
  <si>
    <t>Roma Papelaria Copias e Serviços Ltda</t>
  </si>
  <si>
    <t>Marcel Ferlini Moralles</t>
  </si>
  <si>
    <t>Valmir Aparecido do Amaral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</si>
  <si>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</si>
  <si>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</si>
  <si>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</si>
  <si>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</si>
  <si>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</si>
  <si>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</si>
  <si>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</si>
  <si>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</si>
  <si>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VALOR RECURSO PRÓPRIO</t>
  </si>
  <si>
    <t>mês de janeiro de 2020</t>
  </si>
  <si>
    <r>
      <t xml:space="preserve">Cia. Brasileira Soluções e Serviços ref mês 01-2020 nf </t>
    </r>
    <r>
      <rPr>
        <sz val="11"/>
        <rFont val="Calibri"/>
        <family val="2"/>
        <scheme val="minor"/>
      </rPr>
      <t xml:space="preserve">806181 </t>
    </r>
  </si>
  <si>
    <t>Despesa com Assistidos - Transportes</t>
  </si>
  <si>
    <t xml:space="preserve">Serviços de Terceiros </t>
  </si>
  <si>
    <t>Utilidade Públicas</t>
  </si>
  <si>
    <t>Despesa com Pessoal</t>
  </si>
  <si>
    <t>Secretaria da Receita Federal - PIS</t>
  </si>
  <si>
    <t xml:space="preserve">Despesa Manutenção  </t>
  </si>
  <si>
    <t>Desp com Assistidos - Saude</t>
  </si>
  <si>
    <t>Despesa com Assistidos Limp/Hig/Descart</t>
  </si>
  <si>
    <t>Despesas Assistidos / Material Escolar</t>
  </si>
  <si>
    <t>Maximo Iones Sanitização Serv.  Com Ltda - ME</t>
  </si>
  <si>
    <t>Refrijund Peças e Equip. p/refrigeração Ltda</t>
  </si>
  <si>
    <t>Metropolitan Life Seguros e Prev. Privada S.A.</t>
  </si>
  <si>
    <t>Fornecedora Tulipas Materiais Constr. Ltda EPP</t>
  </si>
  <si>
    <t>Jundtel Com e Serv de Telecom. ltda ME</t>
  </si>
  <si>
    <t>Refrijund Peças e Equip.p/refrigeração Ltda</t>
  </si>
  <si>
    <t>FG Asses e Des. de Proj. Sociais e Cult. Lt ME</t>
  </si>
  <si>
    <t>Número de documentos relacionados:</t>
  </si>
  <si>
    <t xml:space="preserve">Total de despesas: </t>
  </si>
  <si>
    <t xml:space="preserve">Total de despesas comprovadas Municipal: </t>
  </si>
  <si>
    <t xml:space="preserve">Total de despesas Recursos Próprios: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</si>
  <si>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</si>
  <si>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</si>
  <si>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</si>
  <si>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Jundiaí, 10 de fevereiro de 2020.</t>
  </si>
  <si>
    <t>Educador</t>
  </si>
  <si>
    <t>Terapeuta Ocupacional</t>
  </si>
  <si>
    <t>Cuidadora</t>
  </si>
  <si>
    <t xml:space="preserve">Educador </t>
  </si>
  <si>
    <t xml:space="preserve"> Pedagoga</t>
  </si>
  <si>
    <t>Psicóloga</t>
  </si>
  <si>
    <t>Assistente Administrativo</t>
  </si>
  <si>
    <t>Motorista</t>
  </si>
  <si>
    <t>Caseiro</t>
  </si>
  <si>
    <t>Coordenadora</t>
  </si>
  <si>
    <t>Supervisora Geral</t>
  </si>
  <si>
    <t>Cuidadora Saúde</t>
  </si>
  <si>
    <t>Assistente Social</t>
  </si>
  <si>
    <t>Educador II</t>
  </si>
  <si>
    <t>Serviços Gerais</t>
  </si>
  <si>
    <t>Ajudante Geral</t>
  </si>
  <si>
    <t>Auxiliar Administrativo</t>
  </si>
  <si>
    <t>Crystal Informatica Eireli ef mês 12-2019 nf  36024 *</t>
  </si>
  <si>
    <t>QUARTO TERMO ADITIVO AO TERMO DE COLABORAÇÃO:</t>
  </si>
  <si>
    <t>23/01 Pagamento da NF 36024 da Crystal Informática no valor de 420,12 - Saída Indevida visto não haver tal NF na relação de notas de dezembro/2019</t>
  </si>
  <si>
    <t>saldo do mês de janeiro correto: R$ 5.262,68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</si>
</sst>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6]mmm\-yy;@"/>
    <numFmt numFmtId="165" formatCode="dd/mm/yy;@"/>
    <numFmt numFmtId="166" formatCode="#,##0.00;[Red]#,##0.00"/>
    <numFmt numFmtId="167" formatCode="00000"/>
    <numFmt numFmtId="168" formatCode="#,##0.00_ ;[Red]\-#,##0.00\ "/>
    <numFmt numFmtId="169" formatCode="d/m;@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3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name val="Tahoma"/>
      <family val="2"/>
    </font>
    <font>
      <sz val="11"/>
      <name val="Calibri"/>
      <family val="2"/>
      <scheme val="minor"/>
    </font>
    <font>
      <b/>
      <sz val="9"/>
      <color theme="1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/>
    <xf numFmtId="0" fontId="25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0"/>
  </cellStyleXfs>
  <cellXfs count="175">
    <xf numFmtId="0" fontId="0" fillId="0" borderId="0" xfId="0"/>
    <xf numFmtId="0" fontId="18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"/>
    </xf>
    <xf numFmtId="0" fontId="0" fillId="0" borderId="0" xfId="0" applyAlignment="1"/>
    <xf numFmtId="0" fontId="19" fillId="0" borderId="0" xfId="0" applyFont="1" applyBorder="1"/>
    <xf numFmtId="0" fontId="18" fillId="0" borderId="0" xfId="0" applyFont="1" applyBorder="1" applyAlignment="1">
      <alignment horizontal="centerContinuous" wrapText="1"/>
    </xf>
    <xf numFmtId="0" fontId="18" fillId="0" borderId="0" xfId="0" applyFont="1" applyBorder="1" applyAlignment="1">
      <alignment horizontal="centerContinuous"/>
    </xf>
    <xf numFmtId="4" fontId="22" fillId="0" borderId="10" xfId="0" applyNumberFormat="1" applyFont="1" applyFill="1" applyBorder="1"/>
    <xf numFmtId="49" fontId="18" fillId="0" borderId="0" xfId="0" applyNumberFormat="1" applyFont="1" applyFill="1" applyBorder="1" applyAlignment="1">
      <alignment horizontal="right"/>
    </xf>
    <xf numFmtId="0" fontId="18" fillId="0" borderId="0" xfId="0" quotePrefix="1" applyFont="1" applyBorder="1" applyAlignment="1"/>
    <xf numFmtId="0" fontId="18" fillId="0" borderId="0" xfId="0" applyFont="1" applyFill="1" applyBorder="1" applyAlignment="1">
      <alignment horizontal="right"/>
    </xf>
    <xf numFmtId="0" fontId="18" fillId="0" borderId="0" xfId="0" applyFont="1" applyBorder="1" applyAlignment="1"/>
    <xf numFmtId="0" fontId="22" fillId="0" borderId="10" xfId="0" applyFont="1" applyFill="1" applyBorder="1"/>
    <xf numFmtId="0" fontId="21" fillId="0" borderId="11" xfId="0" applyFont="1" applyFill="1" applyBorder="1" applyAlignment="1">
      <alignment horizontal="center" vertical="top"/>
    </xf>
    <xf numFmtId="0" fontId="22" fillId="0" borderId="10" xfId="0" applyFont="1" applyFill="1" applyBorder="1" applyAlignment="1"/>
    <xf numFmtId="0" fontId="19" fillId="0" borderId="0" xfId="0" applyFont="1" applyBorder="1" applyAlignment="1">
      <alignment horizontal="right"/>
    </xf>
    <xf numFmtId="0" fontId="18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0" fillId="0" borderId="0" xfId="0" applyAlignment="1">
      <alignment horizontal="left"/>
    </xf>
    <xf numFmtId="0" fontId="21" fillId="0" borderId="11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Continuous" vertical="top" wrapText="1"/>
    </xf>
    <xf numFmtId="4" fontId="22" fillId="0" borderId="0" xfId="0" applyNumberFormat="1" applyFont="1" applyFill="1" applyBorder="1" applyAlignment="1"/>
    <xf numFmtId="0" fontId="20" fillId="0" borderId="10" xfId="0" applyFont="1" applyFill="1" applyBorder="1" applyAlignment="1">
      <alignment horizontal="centerContinuous" wrapText="1"/>
    </xf>
    <xf numFmtId="4" fontId="22" fillId="0" borderId="0" xfId="0" applyNumberFormat="1" applyFont="1" applyFill="1" applyBorder="1"/>
    <xf numFmtId="0" fontId="18" fillId="0" borderId="10" xfId="0" applyFont="1" applyFill="1" applyBorder="1" applyAlignment="1">
      <alignment horizontal="right" vertical="top" wrapText="1"/>
    </xf>
    <xf numFmtId="0" fontId="22" fillId="0" borderId="0" xfId="0" applyFont="1" applyFill="1" applyBorder="1"/>
    <xf numFmtId="0" fontId="18" fillId="0" borderId="10" xfId="0" applyFont="1" applyFill="1" applyBorder="1" applyAlignment="1">
      <alignment horizontal="centerContinuous" vertical="top" wrapText="1"/>
    </xf>
    <xf numFmtId="0" fontId="18" fillId="0" borderId="10" xfId="0" applyFont="1" applyFill="1" applyBorder="1" applyAlignment="1">
      <alignment horizontal="centerContinuous" wrapText="1"/>
    </xf>
    <xf numFmtId="4" fontId="22" fillId="0" borderId="10" xfId="0" applyNumberFormat="1" applyFont="1" applyFill="1" applyBorder="1" applyAlignment="1"/>
    <xf numFmtId="0" fontId="0" fillId="0" borderId="0" xfId="0"/>
    <xf numFmtId="4" fontId="0" fillId="0" borderId="0" xfId="0" applyNumberFormat="1"/>
    <xf numFmtId="14" fontId="22" fillId="0" borderId="1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0" xfId="0" applyBorder="1"/>
    <xf numFmtId="4" fontId="0" fillId="0" borderId="10" xfId="0" applyNumberFormat="1" applyBorder="1"/>
    <xf numFmtId="0" fontId="23" fillId="0" borderId="12" xfId="0" applyFont="1" applyFill="1" applyBorder="1"/>
    <xf numFmtId="164" fontId="24" fillId="0" borderId="13" xfId="0" applyNumberFormat="1" applyFont="1" applyFill="1" applyBorder="1" applyAlignment="1">
      <alignment horizontal="right" wrapText="1"/>
    </xf>
    <xf numFmtId="0" fontId="22" fillId="0" borderId="14" xfId="0" applyFont="1" applyFill="1" applyBorder="1"/>
    <xf numFmtId="4" fontId="22" fillId="0" borderId="14" xfId="0" applyNumberFormat="1" applyFont="1" applyFill="1" applyBorder="1"/>
    <xf numFmtId="0" fontId="0" fillId="0" borderId="10" xfId="0" applyBorder="1" applyAlignment="1"/>
    <xf numFmtId="4" fontId="0" fillId="0" borderId="10" xfId="0" applyNumberFormat="1" applyBorder="1" applyAlignment="1"/>
    <xf numFmtId="0" fontId="0" fillId="0" borderId="11" xfId="0" applyBorder="1" applyAlignment="1"/>
    <xf numFmtId="4" fontId="0" fillId="0" borderId="11" xfId="0" applyNumberFormat="1" applyBorder="1" applyAlignment="1"/>
    <xf numFmtId="0" fontId="16" fillId="0" borderId="15" xfId="0" applyFont="1" applyFill="1" applyBorder="1"/>
    <xf numFmtId="4" fontId="0" fillId="0" borderId="15" xfId="0" applyNumberFormat="1" applyFont="1" applyBorder="1"/>
    <xf numFmtId="165" fontId="19" fillId="0" borderId="0" xfId="0" applyNumberFormat="1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0" xfId="42" applyFont="1" applyFill="1" applyBorder="1" applyAlignment="1">
      <alignment horizontal="left"/>
    </xf>
    <xf numFmtId="4" fontId="18" fillId="0" borderId="0" xfId="0" applyNumberFormat="1" applyFont="1" applyFill="1" applyBorder="1" applyAlignment="1">
      <alignment horizontal="right"/>
    </xf>
    <xf numFmtId="14" fontId="18" fillId="0" borderId="0" xfId="0" applyNumberFormat="1" applyFont="1" applyFill="1" applyBorder="1" applyAlignment="1">
      <alignment horizontal="justify" vertical="center" wrapText="1"/>
    </xf>
    <xf numFmtId="0" fontId="18" fillId="0" borderId="0" xfId="42" applyFont="1" applyFill="1" applyBorder="1" applyAlignment="1">
      <alignment horizontal="left"/>
    </xf>
    <xf numFmtId="0" fontId="18" fillId="0" borderId="0" xfId="43" applyFont="1" applyFill="1" applyBorder="1" applyAlignment="1">
      <alignment horizontal="left"/>
    </xf>
    <xf numFmtId="0" fontId="19" fillId="0" borderId="0" xfId="43" applyFont="1" applyFill="1" applyBorder="1" applyAlignment="1">
      <alignment horizontal="left"/>
    </xf>
    <xf numFmtId="0" fontId="29" fillId="0" borderId="0" xfId="0" applyFont="1"/>
    <xf numFmtId="0" fontId="31" fillId="0" borderId="0" xfId="0" applyFont="1"/>
    <xf numFmtId="0" fontId="31" fillId="0" borderId="0" xfId="0" applyFont="1" applyAlignment="1"/>
    <xf numFmtId="166" fontId="31" fillId="0" borderId="0" xfId="0" applyNumberFormat="1" applyFont="1" applyAlignment="1"/>
    <xf numFmtId="0" fontId="30" fillId="0" borderId="0" xfId="0" applyFont="1" applyBorder="1" applyAlignment="1">
      <alignment wrapText="1"/>
    </xf>
    <xf numFmtId="0" fontId="25" fillId="0" borderId="0" xfId="0" applyFont="1" applyBorder="1"/>
    <xf numFmtId="0" fontId="36" fillId="0" borderId="19" xfId="0" applyFont="1" applyBorder="1" applyAlignment="1">
      <alignment horizontal="center" wrapText="1"/>
    </xf>
    <xf numFmtId="4" fontId="31" fillId="0" borderId="19" xfId="0" applyNumberFormat="1" applyFont="1" applyBorder="1" applyAlignment="1">
      <alignment horizontal="center"/>
    </xf>
    <xf numFmtId="0" fontId="39" fillId="0" borderId="0" xfId="0" applyFont="1"/>
    <xf numFmtId="0" fontId="33" fillId="0" borderId="0" xfId="0" applyFont="1"/>
    <xf numFmtId="1" fontId="19" fillId="0" borderId="0" xfId="42" applyNumberFormat="1" applyFont="1" applyFill="1" applyBorder="1" applyAlignment="1">
      <alignment horizontal="left"/>
    </xf>
    <xf numFmtId="0" fontId="0" fillId="0" borderId="10" xfId="0" applyFont="1" applyBorder="1"/>
    <xf numFmtId="14" fontId="0" fillId="0" borderId="10" xfId="0" applyNumberFormat="1" applyBorder="1"/>
    <xf numFmtId="1" fontId="0" fillId="0" borderId="0" xfId="0" applyNumberFormat="1" applyAlignment="1">
      <alignment horizontal="right"/>
    </xf>
    <xf numFmtId="169" fontId="18" fillId="0" borderId="10" xfId="45" applyNumberFormat="1" applyFont="1" applyFill="1" applyBorder="1" applyAlignment="1">
      <alignment horizontal="center" vertical="center" wrapText="1"/>
    </xf>
    <xf numFmtId="1" fontId="18" fillId="0" borderId="10" xfId="45" applyNumberFormat="1" applyFont="1" applyFill="1" applyBorder="1" applyAlignment="1">
      <alignment horizontal="center" vertical="center" wrapText="1"/>
    </xf>
    <xf numFmtId="0" fontId="18" fillId="0" borderId="10" xfId="45" applyFont="1" applyFill="1" applyBorder="1" applyAlignment="1">
      <alignment horizontal="center" vertical="center"/>
    </xf>
    <xf numFmtId="0" fontId="18" fillId="0" borderId="10" xfId="45" applyFont="1" applyFill="1" applyBorder="1" applyAlignment="1">
      <alignment horizontal="center" vertical="center" wrapText="1"/>
    </xf>
    <xf numFmtId="4" fontId="42" fillId="0" borderId="10" xfId="45" applyNumberFormat="1" applyFont="1" applyFill="1" applyBorder="1" applyAlignment="1">
      <alignment horizontal="center" vertical="center" wrapText="1"/>
    </xf>
    <xf numFmtId="0" fontId="42" fillId="0" borderId="10" xfId="45" applyFont="1" applyFill="1" applyBorder="1" applyAlignment="1">
      <alignment horizontal="center" vertical="center" wrapText="1"/>
    </xf>
    <xf numFmtId="0" fontId="42" fillId="0" borderId="10" xfId="45" applyFont="1" applyFill="1" applyBorder="1" applyAlignment="1">
      <alignment horizontal="center" wrapText="1"/>
    </xf>
    <xf numFmtId="0" fontId="0" fillId="0" borderId="0" xfId="0" applyFill="1"/>
    <xf numFmtId="0" fontId="0" fillId="0" borderId="10" xfId="0" applyBorder="1" applyAlignment="1">
      <alignment horizontal="left"/>
    </xf>
    <xf numFmtId="14" fontId="0" fillId="0" borderId="10" xfId="0" applyNumberFormat="1" applyFill="1" applyBorder="1"/>
    <xf numFmtId="0" fontId="0" fillId="0" borderId="10" xfId="0" applyFill="1" applyBorder="1" applyAlignment="1">
      <alignment horizontal="left"/>
    </xf>
    <xf numFmtId="0" fontId="0" fillId="0" borderId="10" xfId="0" applyFill="1" applyBorder="1"/>
    <xf numFmtId="4" fontId="0" fillId="0" borderId="10" xfId="0" applyNumberFormat="1" applyFill="1" applyBorder="1"/>
    <xf numFmtId="0" fontId="0" fillId="0" borderId="0" xfId="0" applyBorder="1"/>
    <xf numFmtId="4" fontId="0" fillId="0" borderId="0" xfId="0" applyNumberFormat="1" applyBorder="1"/>
    <xf numFmtId="165" fontId="42" fillId="0" borderId="0" xfId="45" applyNumberFormat="1" applyFont="1" applyFill="1" applyBorder="1"/>
    <xf numFmtId="0" fontId="0" fillId="0" borderId="0" xfId="0" applyAlignment="1">
      <alignment horizontal="right"/>
    </xf>
    <xf numFmtId="0" fontId="42" fillId="0" borderId="0" xfId="43" applyNumberFormat="1" applyFont="1" applyFill="1" applyBorder="1"/>
    <xf numFmtId="165" fontId="42" fillId="0" borderId="0" xfId="45" applyNumberFormat="1" applyFont="1" applyFill="1"/>
    <xf numFmtId="4" fontId="44" fillId="0" borderId="0" xfId="0" applyNumberFormat="1" applyFont="1"/>
    <xf numFmtId="165" fontId="45" fillId="0" borderId="0" xfId="45" applyNumberFormat="1" applyFont="1" applyFill="1"/>
    <xf numFmtId="1" fontId="45" fillId="0" borderId="0" xfId="45" applyNumberFormat="1" applyFont="1" applyFill="1" applyAlignment="1">
      <alignment horizontal="right"/>
    </xf>
    <xf numFmtId="0" fontId="45" fillId="0" borderId="0" xfId="45" applyFont="1" applyFill="1" applyAlignment="1"/>
    <xf numFmtId="0" fontId="45" fillId="0" borderId="0" xfId="45" applyFont="1" applyFill="1"/>
    <xf numFmtId="165" fontId="19" fillId="0" borderId="0" xfId="0" applyNumberFormat="1" applyFont="1" applyFill="1"/>
    <xf numFmtId="1" fontId="19" fillId="0" borderId="0" xfId="0" applyNumberFormat="1" applyFont="1" applyFill="1" applyAlignment="1">
      <alignment horizontal="right"/>
    </xf>
    <xf numFmtId="14" fontId="18" fillId="0" borderId="0" xfId="0" applyNumberFormat="1" applyFont="1" applyFill="1" applyBorder="1" applyAlignment="1">
      <alignment horizontal="justify" vertical="top" wrapText="1"/>
    </xf>
    <xf numFmtId="0" fontId="46" fillId="0" borderId="0" xfId="0" applyFont="1" applyFill="1"/>
    <xf numFmtId="0" fontId="43" fillId="0" borderId="10" xfId="45" applyFont="1" applyFill="1" applyBorder="1" applyAlignment="1">
      <alignment horizontal="left"/>
    </xf>
    <xf numFmtId="0" fontId="43" fillId="0" borderId="10" xfId="45" applyFont="1" applyFill="1" applyBorder="1" applyAlignment="1">
      <alignment horizontal="left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30" fillId="0" borderId="0" xfId="0" applyFont="1" applyAlignment="1">
      <alignment horizontal="center"/>
    </xf>
    <xf numFmtId="0" fontId="0" fillId="0" borderId="0" xfId="0" applyFont="1" applyAlignment="1"/>
    <xf numFmtId="0" fontId="32" fillId="0" borderId="16" xfId="0" applyFont="1" applyBorder="1"/>
    <xf numFmtId="0" fontId="25" fillId="0" borderId="17" xfId="0" applyFont="1" applyBorder="1"/>
    <xf numFmtId="0" fontId="25" fillId="0" borderId="18" xfId="0" applyFont="1" applyBorder="1"/>
    <xf numFmtId="0" fontId="32" fillId="0" borderId="16" xfId="0" applyFont="1" applyBorder="1" applyAlignment="1"/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44" applyAlignment="1" applyProtection="1">
      <alignment horizontal="center" vertical="center"/>
    </xf>
    <xf numFmtId="0" fontId="36" fillId="0" borderId="16" xfId="0" applyFont="1" applyFill="1" applyBorder="1" applyAlignment="1"/>
    <xf numFmtId="0" fontId="37" fillId="0" borderId="17" xfId="0" applyFont="1" applyFill="1" applyBorder="1"/>
    <xf numFmtId="0" fontId="37" fillId="0" borderId="18" xfId="0" applyFont="1" applyFill="1" applyBorder="1"/>
    <xf numFmtId="14" fontId="25" fillId="0" borderId="16" xfId="0" applyNumberFormat="1" applyFont="1" applyFill="1" applyBorder="1" applyAlignment="1">
      <alignment horizontal="center"/>
    </xf>
    <xf numFmtId="0" fontId="25" fillId="0" borderId="18" xfId="0" applyFont="1" applyFill="1" applyBorder="1" applyAlignment="1">
      <alignment horizontal="center"/>
    </xf>
    <xf numFmtId="0" fontId="25" fillId="0" borderId="16" xfId="0" applyFont="1" applyFill="1" applyBorder="1" applyAlignment="1">
      <alignment horizontal="center"/>
    </xf>
    <xf numFmtId="4" fontId="25" fillId="0" borderId="16" xfId="0" applyNumberFormat="1" applyFont="1" applyFill="1" applyBorder="1" applyAlignment="1">
      <alignment horizontal="center"/>
    </xf>
    <xf numFmtId="14" fontId="25" fillId="0" borderId="18" xfId="0" applyNumberFormat="1" applyFont="1" applyFill="1" applyBorder="1" applyAlignment="1">
      <alignment horizontal="center"/>
    </xf>
    <xf numFmtId="4" fontId="25" fillId="0" borderId="18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32" fillId="0" borderId="16" xfId="0" applyFont="1" applyBorder="1" applyAlignment="1">
      <alignment wrapText="1"/>
    </xf>
    <xf numFmtId="0" fontId="25" fillId="0" borderId="0" xfId="0" applyFont="1"/>
    <xf numFmtId="0" fontId="35" fillId="0" borderId="16" xfId="0" applyFont="1" applyBorder="1" applyAlignment="1"/>
    <xf numFmtId="0" fontId="36" fillId="0" borderId="16" xfId="0" applyFont="1" applyBorder="1" applyAlignment="1">
      <alignment horizontal="center" wrapText="1"/>
    </xf>
    <xf numFmtId="0" fontId="36" fillId="0" borderId="16" xfId="0" applyFont="1" applyBorder="1" applyAlignment="1">
      <alignment horizontal="center"/>
    </xf>
    <xf numFmtId="0" fontId="30" fillId="0" borderId="16" xfId="0" applyFont="1" applyBorder="1" applyAlignment="1">
      <alignment horizontal="center" wrapText="1"/>
    </xf>
    <xf numFmtId="0" fontId="30" fillId="0" borderId="18" xfId="0" applyFont="1" applyBorder="1" applyAlignment="1">
      <alignment horizontal="center" wrapText="1"/>
    </xf>
    <xf numFmtId="14" fontId="25" fillId="0" borderId="16" xfId="0" quotePrefix="1" applyNumberFormat="1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4" fontId="25" fillId="0" borderId="16" xfId="0" applyNumberFormat="1" applyFont="1" applyBorder="1" applyAlignment="1">
      <alignment horizontal="center"/>
    </xf>
    <xf numFmtId="4" fontId="25" fillId="0" borderId="18" xfId="0" applyNumberFormat="1" applyFont="1" applyBorder="1" applyAlignment="1">
      <alignment horizontal="center"/>
    </xf>
    <xf numFmtId="14" fontId="25" fillId="0" borderId="16" xfId="0" applyNumberFormat="1" applyFont="1" applyBorder="1" applyAlignment="1">
      <alignment horizontal="center"/>
    </xf>
    <xf numFmtId="167" fontId="25" fillId="0" borderId="16" xfId="0" applyNumberFormat="1" applyFont="1" applyBorder="1" applyAlignment="1">
      <alignment horizontal="center"/>
    </xf>
    <xf numFmtId="167" fontId="25" fillId="0" borderId="18" xfId="0" applyNumberFormat="1" applyFont="1" applyBorder="1" applyAlignment="1">
      <alignment horizontal="center"/>
    </xf>
    <xf numFmtId="4" fontId="25" fillId="0" borderId="16" xfId="0" applyNumberFormat="1" applyFont="1" applyBorder="1"/>
    <xf numFmtId="4" fontId="25" fillId="0" borderId="18" xfId="0" applyNumberFormat="1" applyFont="1" applyBorder="1"/>
    <xf numFmtId="14" fontId="25" fillId="0" borderId="18" xfId="0" applyNumberFormat="1" applyFont="1" applyBorder="1" applyAlignment="1">
      <alignment horizontal="center"/>
    </xf>
    <xf numFmtId="0" fontId="36" fillId="0" borderId="16" xfId="0" applyFont="1" applyBorder="1" applyAlignment="1">
      <alignment horizontal="right"/>
    </xf>
    <xf numFmtId="0" fontId="37" fillId="0" borderId="16" xfId="0" applyFont="1" applyBorder="1"/>
    <xf numFmtId="4" fontId="38" fillId="0" borderId="16" xfId="0" applyNumberFormat="1" applyFont="1" applyBorder="1" applyAlignment="1"/>
    <xf numFmtId="4" fontId="37" fillId="0" borderId="16" xfId="0" applyNumberFormat="1" applyFont="1" applyBorder="1"/>
    <xf numFmtId="0" fontId="25" fillId="0" borderId="16" xfId="0" applyFont="1" applyBorder="1"/>
    <xf numFmtId="0" fontId="25" fillId="0" borderId="17" xfId="0" applyFont="1" applyBorder="1" applyAlignment="1">
      <alignment horizontal="right"/>
    </xf>
    <xf numFmtId="0" fontId="25" fillId="0" borderId="18" xfId="0" applyFont="1" applyBorder="1" applyAlignment="1">
      <alignment horizontal="right"/>
    </xf>
    <xf numFmtId="0" fontId="30" fillId="0" borderId="0" xfId="0" applyFont="1" applyAlignment="1"/>
    <xf numFmtId="0" fontId="30" fillId="0" borderId="16" xfId="0" applyFont="1" applyBorder="1" applyAlignment="1">
      <alignment vertical="center" wrapText="1"/>
    </xf>
    <xf numFmtId="0" fontId="25" fillId="0" borderId="17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36" fillId="0" borderId="16" xfId="0" applyFont="1" applyBorder="1" applyAlignment="1"/>
    <xf numFmtId="0" fontId="36" fillId="0" borderId="16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left"/>
    </xf>
    <xf numFmtId="4" fontId="25" fillId="0" borderId="20" xfId="0" applyNumberFormat="1" applyFont="1" applyBorder="1" applyAlignment="1">
      <alignment horizontal="center"/>
    </xf>
    <xf numFmtId="0" fontId="29" fillId="0" borderId="10" xfId="0" applyFont="1" applyFill="1" applyBorder="1" applyAlignment="1">
      <alignment horizontal="left"/>
    </xf>
    <xf numFmtId="0" fontId="29" fillId="0" borderId="21" xfId="0" applyFont="1" applyFill="1" applyBorder="1" applyAlignment="1">
      <alignment horizontal="left"/>
    </xf>
    <xf numFmtId="0" fontId="29" fillId="0" borderId="22" xfId="0" applyFont="1" applyFill="1" applyBorder="1" applyAlignment="1">
      <alignment horizontal="left"/>
    </xf>
    <xf numFmtId="0" fontId="3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4" fillId="0" borderId="21" xfId="0" applyFont="1" applyBorder="1" applyAlignment="1">
      <alignment horizontal="center"/>
    </xf>
    <xf numFmtId="0" fontId="34" fillId="0" borderId="22" xfId="0" applyFont="1" applyBorder="1" applyAlignment="1">
      <alignment horizontal="center"/>
    </xf>
    <xf numFmtId="0" fontId="30" fillId="0" borderId="23" xfId="0" applyFont="1" applyBorder="1" applyAlignment="1">
      <alignment wrapText="1"/>
    </xf>
    <xf numFmtId="0" fontId="25" fillId="0" borderId="24" xfId="0" applyFont="1" applyBorder="1"/>
    <xf numFmtId="0" fontId="25" fillId="0" borderId="25" xfId="0" applyFont="1" applyBorder="1"/>
    <xf numFmtId="0" fontId="25" fillId="0" borderId="26" xfId="0" applyFont="1" applyBorder="1"/>
    <xf numFmtId="0" fontId="25" fillId="0" borderId="27" xfId="0" applyFont="1" applyBorder="1"/>
    <xf numFmtId="0" fontId="25" fillId="0" borderId="28" xfId="0" applyFont="1" applyBorder="1"/>
    <xf numFmtId="0" fontId="30" fillId="0" borderId="16" xfId="0" applyFont="1" applyBorder="1" applyAlignment="1"/>
    <xf numFmtId="4" fontId="31" fillId="0" borderId="16" xfId="0" applyNumberFormat="1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4" fontId="25" fillId="0" borderId="17" xfId="0" applyNumberFormat="1" applyFont="1" applyBorder="1" applyAlignment="1">
      <alignment horizontal="center"/>
    </xf>
    <xf numFmtId="168" fontId="31" fillId="0" borderId="16" xfId="0" applyNumberFormat="1" applyFont="1" applyBorder="1" applyAlignment="1">
      <alignment horizontal="center"/>
    </xf>
    <xf numFmtId="0" fontId="40" fillId="0" borderId="0" xfId="45" applyFont="1" applyFill="1" applyAlignment="1">
      <alignment horizontal="center" vertical="center"/>
    </xf>
    <xf numFmtId="17" fontId="41" fillId="0" borderId="0" xfId="45" applyNumberFormat="1" applyFont="1" applyFill="1" applyAlignment="1">
      <alignment horizontal="center"/>
    </xf>
    <xf numFmtId="0" fontId="40" fillId="0" borderId="0" xfId="45" applyFont="1" applyFill="1" applyAlignment="1">
      <alignment horizontal="center"/>
    </xf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4" builtinId="8"/>
    <cellStyle name="Incorreto" xfId="7" builtinId="27" customBuiltin="1"/>
    <cellStyle name="Moeda_Plan1 2" xfId="43"/>
    <cellStyle name="Neutra" xfId="8" builtinId="28" customBuiltin="1"/>
    <cellStyle name="Normal" xfId="0" builtinId="0"/>
    <cellStyle name="Normal 2" xfId="42"/>
    <cellStyle name="Normal 4" xfId="45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47625</xdr:rowOff>
    </xdr:from>
    <xdr:to>
      <xdr:col>0</xdr:col>
      <xdr:colOff>838200</xdr:colOff>
      <xdr:row>4</xdr:row>
      <xdr:rowOff>76200</xdr:rowOff>
    </xdr:to>
    <xdr:pic>
      <xdr:nvPicPr>
        <xdr:cNvPr id="2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7048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67</xdr:row>
      <xdr:rowOff>47625</xdr:rowOff>
    </xdr:from>
    <xdr:to>
      <xdr:col>0</xdr:col>
      <xdr:colOff>838200</xdr:colOff>
      <xdr:row>71</xdr:row>
      <xdr:rowOff>76200</xdr:rowOff>
    </xdr:to>
    <xdr:pic>
      <xdr:nvPicPr>
        <xdr:cNvPr id="3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715875"/>
          <a:ext cx="7048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57150</xdr:rowOff>
    </xdr:from>
    <xdr:to>
      <xdr:col>1</xdr:col>
      <xdr:colOff>114300</xdr:colOff>
      <xdr:row>2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57150"/>
          <a:ext cx="4953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295400" y="23879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295400" y="23879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124</xdr:row>
      <xdr:rowOff>180975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295400" y="22926675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124</xdr:row>
      <xdr:rowOff>180975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295400" y="22926675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295400" y="23879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295400" y="23879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295400" y="23879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295400" y="23879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124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295400" y="22926675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124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295400" y="22926675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295400" y="23879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295400" y="23879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125</xdr:row>
      <xdr:rowOff>0</xdr:rowOff>
    </xdr:from>
    <xdr:to>
      <xdr:col>2</xdr:col>
      <xdr:colOff>0</xdr:colOff>
      <xdr:row>128</xdr:row>
      <xdr:rowOff>180975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295400" y="24069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125</xdr:row>
      <xdr:rowOff>0</xdr:rowOff>
    </xdr:from>
    <xdr:to>
      <xdr:col>2</xdr:col>
      <xdr:colOff>0</xdr:colOff>
      <xdr:row>128</xdr:row>
      <xdr:rowOff>180975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295400" y="24069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125</xdr:row>
      <xdr:rowOff>180975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295400" y="23117175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125</xdr:row>
      <xdr:rowOff>180975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295400" y="23117175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125</xdr:row>
      <xdr:rowOff>0</xdr:rowOff>
    </xdr:from>
    <xdr:to>
      <xdr:col>2</xdr:col>
      <xdr:colOff>0</xdr:colOff>
      <xdr:row>128</xdr:row>
      <xdr:rowOff>180975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295400" y="24069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125</xdr:row>
      <xdr:rowOff>0</xdr:rowOff>
    </xdr:from>
    <xdr:to>
      <xdr:col>2</xdr:col>
      <xdr:colOff>0</xdr:colOff>
      <xdr:row>128</xdr:row>
      <xdr:rowOff>180975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295400" y="24069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125</xdr:row>
      <xdr:rowOff>0</xdr:rowOff>
    </xdr:from>
    <xdr:to>
      <xdr:col>2</xdr:col>
      <xdr:colOff>0</xdr:colOff>
      <xdr:row>128</xdr:row>
      <xdr:rowOff>180975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295400" y="24069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125</xdr:row>
      <xdr:rowOff>0</xdr:rowOff>
    </xdr:from>
    <xdr:to>
      <xdr:col>2</xdr:col>
      <xdr:colOff>0</xdr:colOff>
      <xdr:row>128</xdr:row>
      <xdr:rowOff>180975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295400" y="24069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125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295400" y="23117175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125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295400" y="23117175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125</xdr:row>
      <xdr:rowOff>0</xdr:rowOff>
    </xdr:from>
    <xdr:to>
      <xdr:col>2</xdr:col>
      <xdr:colOff>0</xdr:colOff>
      <xdr:row>128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295400" y="24069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125</xdr:row>
      <xdr:rowOff>0</xdr:rowOff>
    </xdr:from>
    <xdr:to>
      <xdr:col>2</xdr:col>
      <xdr:colOff>0</xdr:colOff>
      <xdr:row>128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295400" y="24069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27" name="Text Box 9"/>
        <xdr:cNvSpPr txBox="1">
          <a:spLocks noChangeArrowheads="1"/>
        </xdr:cNvSpPr>
      </xdr:nvSpPr>
      <xdr:spPr bwMode="auto">
        <a:xfrm>
          <a:off x="1295400" y="23879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28" name="Text Box 9"/>
        <xdr:cNvSpPr txBox="1">
          <a:spLocks noChangeArrowheads="1"/>
        </xdr:cNvSpPr>
      </xdr:nvSpPr>
      <xdr:spPr bwMode="auto">
        <a:xfrm>
          <a:off x="1295400" y="23879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124</xdr:row>
      <xdr:rowOff>180975</xdr:rowOff>
    </xdr:to>
    <xdr:sp macro="" textlink="" fLocksText="0">
      <xdr:nvSpPr>
        <xdr:cNvPr id="29" name="Text Box 9"/>
        <xdr:cNvSpPr txBox="1">
          <a:spLocks noChangeArrowheads="1"/>
        </xdr:cNvSpPr>
      </xdr:nvSpPr>
      <xdr:spPr bwMode="auto">
        <a:xfrm>
          <a:off x="1295400" y="22926675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124</xdr:row>
      <xdr:rowOff>180975</xdr:rowOff>
    </xdr:to>
    <xdr:sp macro="" textlink="" fLocksText="0">
      <xdr:nvSpPr>
        <xdr:cNvPr id="30" name="Text Box 9"/>
        <xdr:cNvSpPr txBox="1">
          <a:spLocks noChangeArrowheads="1"/>
        </xdr:cNvSpPr>
      </xdr:nvSpPr>
      <xdr:spPr bwMode="auto">
        <a:xfrm>
          <a:off x="1295400" y="22926675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31" name="Text Box 9"/>
        <xdr:cNvSpPr txBox="1">
          <a:spLocks noChangeArrowheads="1"/>
        </xdr:cNvSpPr>
      </xdr:nvSpPr>
      <xdr:spPr bwMode="auto">
        <a:xfrm>
          <a:off x="1295400" y="23879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32" name="Text Box 9"/>
        <xdr:cNvSpPr txBox="1">
          <a:spLocks noChangeArrowheads="1"/>
        </xdr:cNvSpPr>
      </xdr:nvSpPr>
      <xdr:spPr bwMode="auto">
        <a:xfrm>
          <a:off x="1295400" y="23879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33" name="Text Box 9"/>
        <xdr:cNvSpPr txBox="1">
          <a:spLocks noChangeArrowheads="1"/>
        </xdr:cNvSpPr>
      </xdr:nvSpPr>
      <xdr:spPr bwMode="auto">
        <a:xfrm>
          <a:off x="1295400" y="23879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34" name="Text Box 9"/>
        <xdr:cNvSpPr txBox="1">
          <a:spLocks noChangeArrowheads="1"/>
        </xdr:cNvSpPr>
      </xdr:nvSpPr>
      <xdr:spPr bwMode="auto">
        <a:xfrm>
          <a:off x="1295400" y="23879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124</xdr:row>
      <xdr:rowOff>180975</xdr:rowOff>
    </xdr:to>
    <xdr:sp macro="" textlink="" fLocksText="0">
      <xdr:nvSpPr>
        <xdr:cNvPr id="35" name="Text Box 9"/>
        <xdr:cNvSpPr txBox="1">
          <a:spLocks noChangeArrowheads="1"/>
        </xdr:cNvSpPr>
      </xdr:nvSpPr>
      <xdr:spPr bwMode="auto">
        <a:xfrm>
          <a:off x="1295400" y="22926675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124</xdr:row>
      <xdr:rowOff>180975</xdr:rowOff>
    </xdr:to>
    <xdr:sp macro="" textlink="" fLocksText="0">
      <xdr:nvSpPr>
        <xdr:cNvPr id="36" name="Text Box 9"/>
        <xdr:cNvSpPr txBox="1">
          <a:spLocks noChangeArrowheads="1"/>
        </xdr:cNvSpPr>
      </xdr:nvSpPr>
      <xdr:spPr bwMode="auto">
        <a:xfrm>
          <a:off x="1295400" y="22926675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37" name="Text Box 9"/>
        <xdr:cNvSpPr txBox="1">
          <a:spLocks noChangeArrowheads="1"/>
        </xdr:cNvSpPr>
      </xdr:nvSpPr>
      <xdr:spPr bwMode="auto">
        <a:xfrm>
          <a:off x="1295400" y="23879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38" name="Text Box 9"/>
        <xdr:cNvSpPr txBox="1">
          <a:spLocks noChangeArrowheads="1"/>
        </xdr:cNvSpPr>
      </xdr:nvSpPr>
      <xdr:spPr bwMode="auto">
        <a:xfrm>
          <a:off x="1295400" y="23879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125</xdr:row>
      <xdr:rowOff>0</xdr:rowOff>
    </xdr:from>
    <xdr:to>
      <xdr:col>2</xdr:col>
      <xdr:colOff>0</xdr:colOff>
      <xdr:row>128</xdr:row>
      <xdr:rowOff>180975</xdr:rowOff>
    </xdr:to>
    <xdr:sp macro="" textlink="" fLocksText="0">
      <xdr:nvSpPr>
        <xdr:cNvPr id="39" name="Text Box 9"/>
        <xdr:cNvSpPr txBox="1">
          <a:spLocks noChangeArrowheads="1"/>
        </xdr:cNvSpPr>
      </xdr:nvSpPr>
      <xdr:spPr bwMode="auto">
        <a:xfrm>
          <a:off x="1295400" y="24069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125</xdr:row>
      <xdr:rowOff>0</xdr:rowOff>
    </xdr:from>
    <xdr:to>
      <xdr:col>2</xdr:col>
      <xdr:colOff>0</xdr:colOff>
      <xdr:row>128</xdr:row>
      <xdr:rowOff>180975</xdr:rowOff>
    </xdr:to>
    <xdr:sp macro="" textlink="" fLocksText="0">
      <xdr:nvSpPr>
        <xdr:cNvPr id="40" name="Text Box 9"/>
        <xdr:cNvSpPr txBox="1">
          <a:spLocks noChangeArrowheads="1"/>
        </xdr:cNvSpPr>
      </xdr:nvSpPr>
      <xdr:spPr bwMode="auto">
        <a:xfrm>
          <a:off x="1295400" y="24069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125</xdr:row>
      <xdr:rowOff>180975</xdr:rowOff>
    </xdr:to>
    <xdr:sp macro="" textlink="" fLocksText="0">
      <xdr:nvSpPr>
        <xdr:cNvPr id="41" name="Text Box 9"/>
        <xdr:cNvSpPr txBox="1">
          <a:spLocks noChangeArrowheads="1"/>
        </xdr:cNvSpPr>
      </xdr:nvSpPr>
      <xdr:spPr bwMode="auto">
        <a:xfrm>
          <a:off x="1295400" y="23117175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125</xdr:row>
      <xdr:rowOff>180975</xdr:rowOff>
    </xdr:to>
    <xdr:sp macro="" textlink="" fLocksText="0">
      <xdr:nvSpPr>
        <xdr:cNvPr id="42" name="Text Box 9"/>
        <xdr:cNvSpPr txBox="1">
          <a:spLocks noChangeArrowheads="1"/>
        </xdr:cNvSpPr>
      </xdr:nvSpPr>
      <xdr:spPr bwMode="auto">
        <a:xfrm>
          <a:off x="1295400" y="23117175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125</xdr:row>
      <xdr:rowOff>0</xdr:rowOff>
    </xdr:from>
    <xdr:to>
      <xdr:col>2</xdr:col>
      <xdr:colOff>0</xdr:colOff>
      <xdr:row>128</xdr:row>
      <xdr:rowOff>180975</xdr:rowOff>
    </xdr:to>
    <xdr:sp macro="" textlink="" fLocksText="0">
      <xdr:nvSpPr>
        <xdr:cNvPr id="43" name="Text Box 9"/>
        <xdr:cNvSpPr txBox="1">
          <a:spLocks noChangeArrowheads="1"/>
        </xdr:cNvSpPr>
      </xdr:nvSpPr>
      <xdr:spPr bwMode="auto">
        <a:xfrm>
          <a:off x="1295400" y="24069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125</xdr:row>
      <xdr:rowOff>0</xdr:rowOff>
    </xdr:from>
    <xdr:to>
      <xdr:col>2</xdr:col>
      <xdr:colOff>0</xdr:colOff>
      <xdr:row>128</xdr:row>
      <xdr:rowOff>180975</xdr:rowOff>
    </xdr:to>
    <xdr:sp macro="" textlink="" fLocksText="0">
      <xdr:nvSpPr>
        <xdr:cNvPr id="44" name="Text Box 9"/>
        <xdr:cNvSpPr txBox="1">
          <a:spLocks noChangeArrowheads="1"/>
        </xdr:cNvSpPr>
      </xdr:nvSpPr>
      <xdr:spPr bwMode="auto">
        <a:xfrm>
          <a:off x="1295400" y="24069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125</xdr:row>
      <xdr:rowOff>0</xdr:rowOff>
    </xdr:from>
    <xdr:to>
      <xdr:col>2</xdr:col>
      <xdr:colOff>0</xdr:colOff>
      <xdr:row>128</xdr:row>
      <xdr:rowOff>180975</xdr:rowOff>
    </xdr:to>
    <xdr:sp macro="" textlink="" fLocksText="0">
      <xdr:nvSpPr>
        <xdr:cNvPr id="45" name="Text Box 9"/>
        <xdr:cNvSpPr txBox="1">
          <a:spLocks noChangeArrowheads="1"/>
        </xdr:cNvSpPr>
      </xdr:nvSpPr>
      <xdr:spPr bwMode="auto">
        <a:xfrm>
          <a:off x="1295400" y="24069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125</xdr:row>
      <xdr:rowOff>0</xdr:rowOff>
    </xdr:from>
    <xdr:to>
      <xdr:col>2</xdr:col>
      <xdr:colOff>0</xdr:colOff>
      <xdr:row>128</xdr:row>
      <xdr:rowOff>180975</xdr:rowOff>
    </xdr:to>
    <xdr:sp macro="" textlink="" fLocksText="0">
      <xdr:nvSpPr>
        <xdr:cNvPr id="46" name="Text Box 9"/>
        <xdr:cNvSpPr txBox="1">
          <a:spLocks noChangeArrowheads="1"/>
        </xdr:cNvSpPr>
      </xdr:nvSpPr>
      <xdr:spPr bwMode="auto">
        <a:xfrm>
          <a:off x="1295400" y="24069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125</xdr:row>
      <xdr:rowOff>180975</xdr:rowOff>
    </xdr:to>
    <xdr:sp macro="" textlink="" fLocksText="0">
      <xdr:nvSpPr>
        <xdr:cNvPr id="47" name="Text Box 9"/>
        <xdr:cNvSpPr txBox="1">
          <a:spLocks noChangeArrowheads="1"/>
        </xdr:cNvSpPr>
      </xdr:nvSpPr>
      <xdr:spPr bwMode="auto">
        <a:xfrm>
          <a:off x="1295400" y="23117175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125</xdr:row>
      <xdr:rowOff>180975</xdr:rowOff>
    </xdr:to>
    <xdr:sp macro="" textlink="" fLocksText="0">
      <xdr:nvSpPr>
        <xdr:cNvPr id="48" name="Text Box 9"/>
        <xdr:cNvSpPr txBox="1">
          <a:spLocks noChangeArrowheads="1"/>
        </xdr:cNvSpPr>
      </xdr:nvSpPr>
      <xdr:spPr bwMode="auto">
        <a:xfrm>
          <a:off x="1295400" y="23117175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125</xdr:row>
      <xdr:rowOff>0</xdr:rowOff>
    </xdr:from>
    <xdr:to>
      <xdr:col>2</xdr:col>
      <xdr:colOff>0</xdr:colOff>
      <xdr:row>128</xdr:row>
      <xdr:rowOff>180975</xdr:rowOff>
    </xdr:to>
    <xdr:sp macro="" textlink="" fLocksText="0">
      <xdr:nvSpPr>
        <xdr:cNvPr id="49" name="Text Box 9"/>
        <xdr:cNvSpPr txBox="1">
          <a:spLocks noChangeArrowheads="1"/>
        </xdr:cNvSpPr>
      </xdr:nvSpPr>
      <xdr:spPr bwMode="auto">
        <a:xfrm>
          <a:off x="1295400" y="24069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125</xdr:row>
      <xdr:rowOff>0</xdr:rowOff>
    </xdr:from>
    <xdr:to>
      <xdr:col>2</xdr:col>
      <xdr:colOff>0</xdr:colOff>
      <xdr:row>128</xdr:row>
      <xdr:rowOff>180975</xdr:rowOff>
    </xdr:to>
    <xdr:sp macro="" textlink="" fLocksText="0">
      <xdr:nvSpPr>
        <xdr:cNvPr id="50" name="Text Box 9"/>
        <xdr:cNvSpPr txBox="1">
          <a:spLocks noChangeArrowheads="1"/>
        </xdr:cNvSpPr>
      </xdr:nvSpPr>
      <xdr:spPr bwMode="auto">
        <a:xfrm>
          <a:off x="1295400" y="24069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37729" cy="6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37729" cy="6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topLeftCell="A28" workbookViewId="0">
      <selection activeCell="J83" sqref="J83"/>
    </sheetView>
  </sheetViews>
  <sheetFormatPr defaultRowHeight="15" x14ac:dyDescent="0.25"/>
  <cols>
    <col min="1" max="2" width="13.7109375" style="29" customWidth="1"/>
    <col min="3" max="3" width="9.7109375" style="29" customWidth="1"/>
    <col min="4" max="4" width="11.7109375" style="29" customWidth="1"/>
    <col min="5" max="8" width="9.7109375" style="29" customWidth="1"/>
    <col min="9" max="10" width="15.7109375" style="29" customWidth="1"/>
    <col min="11" max="16384" width="9.140625" style="29"/>
  </cols>
  <sheetData>
    <row r="1" spans="1:10" ht="15.75" x14ac:dyDescent="0.25">
      <c r="A1" s="108" t="s">
        <v>128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x14ac:dyDescent="0.25">
      <c r="A2" s="109" t="s">
        <v>129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x14ac:dyDescent="0.25">
      <c r="A3" s="109" t="s">
        <v>130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0" x14ac:dyDescent="0.25">
      <c r="A4" s="109" t="s">
        <v>131</v>
      </c>
      <c r="B4" s="109"/>
      <c r="C4" s="109"/>
      <c r="D4" s="109"/>
      <c r="E4" s="109"/>
      <c r="F4" s="109"/>
      <c r="G4" s="109"/>
      <c r="H4" s="109"/>
      <c r="I4" s="109"/>
      <c r="J4" s="109"/>
    </row>
    <row r="5" spans="1:10" x14ac:dyDescent="0.25">
      <c r="A5" s="110" t="s">
        <v>132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10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</row>
    <row r="7" spans="1:10" x14ac:dyDescent="0.25">
      <c r="A7" s="102" t="s">
        <v>133</v>
      </c>
      <c r="B7" s="103"/>
      <c r="C7" s="103"/>
      <c r="D7" s="103"/>
      <c r="E7" s="103"/>
      <c r="F7" s="103"/>
      <c r="G7" s="103"/>
      <c r="H7" s="103"/>
      <c r="I7" s="103"/>
      <c r="J7" s="103"/>
    </row>
    <row r="8" spans="1:10" x14ac:dyDescent="0.25">
      <c r="A8" s="102" t="s">
        <v>134</v>
      </c>
      <c r="B8" s="103"/>
      <c r="C8" s="103"/>
      <c r="D8" s="103"/>
      <c r="E8" s="103"/>
      <c r="F8" s="103"/>
      <c r="G8" s="103"/>
      <c r="H8" s="103"/>
      <c r="I8" s="103"/>
      <c r="J8" s="103"/>
    </row>
    <row r="9" spans="1:10" x14ac:dyDescent="0.25">
      <c r="A9" s="57"/>
      <c r="B9" s="58"/>
      <c r="C9" s="58"/>
      <c r="D9" s="58"/>
      <c r="E9" s="58"/>
      <c r="F9" s="58"/>
      <c r="G9" s="58"/>
      <c r="H9" s="58"/>
      <c r="I9" s="58"/>
      <c r="J9" s="58"/>
    </row>
    <row r="10" spans="1:10" x14ac:dyDescent="0.25">
      <c r="A10" s="104" t="s">
        <v>135</v>
      </c>
      <c r="B10" s="105"/>
      <c r="C10" s="105"/>
      <c r="D10" s="105"/>
      <c r="E10" s="105"/>
      <c r="F10" s="105"/>
      <c r="G10" s="105"/>
      <c r="H10" s="105"/>
      <c r="I10" s="105"/>
      <c r="J10" s="106"/>
    </row>
    <row r="11" spans="1:10" x14ac:dyDescent="0.25">
      <c r="A11" s="107" t="s">
        <v>136</v>
      </c>
      <c r="B11" s="105"/>
      <c r="C11" s="105"/>
      <c r="D11" s="105"/>
      <c r="E11" s="105"/>
      <c r="F11" s="105"/>
      <c r="G11" s="105"/>
      <c r="H11" s="105"/>
      <c r="I11" s="105"/>
      <c r="J11" s="106"/>
    </row>
    <row r="12" spans="1:10" x14ac:dyDescent="0.25">
      <c r="A12" s="107" t="s">
        <v>137</v>
      </c>
      <c r="B12" s="105"/>
      <c r="C12" s="105"/>
      <c r="D12" s="105"/>
      <c r="E12" s="105"/>
      <c r="F12" s="105"/>
      <c r="G12" s="105"/>
      <c r="H12" s="105"/>
      <c r="I12" s="105"/>
      <c r="J12" s="106"/>
    </row>
    <row r="13" spans="1:10" x14ac:dyDescent="0.25">
      <c r="A13" s="107" t="s">
        <v>138</v>
      </c>
      <c r="B13" s="105"/>
      <c r="C13" s="105"/>
      <c r="D13" s="105"/>
      <c r="E13" s="105"/>
      <c r="F13" s="105"/>
      <c r="G13" s="105"/>
      <c r="H13" s="105"/>
      <c r="I13" s="105"/>
      <c r="J13" s="106"/>
    </row>
    <row r="14" spans="1:10" x14ac:dyDescent="0.25">
      <c r="A14" s="104" t="s">
        <v>139</v>
      </c>
      <c r="B14" s="105"/>
      <c r="C14" s="105"/>
      <c r="D14" s="105"/>
      <c r="E14" s="105"/>
      <c r="F14" s="105"/>
      <c r="G14" s="105"/>
      <c r="H14" s="105"/>
      <c r="I14" s="105"/>
      <c r="J14" s="106"/>
    </row>
    <row r="15" spans="1:10" x14ac:dyDescent="0.25">
      <c r="A15" s="107" t="s">
        <v>140</v>
      </c>
      <c r="B15" s="105"/>
      <c r="C15" s="105"/>
      <c r="D15" s="105"/>
      <c r="E15" s="105"/>
      <c r="F15" s="105"/>
      <c r="G15" s="105"/>
      <c r="H15" s="105"/>
      <c r="I15" s="105"/>
      <c r="J15" s="106"/>
    </row>
    <row r="16" spans="1:10" x14ac:dyDescent="0.25">
      <c r="A16" s="120" t="s">
        <v>197</v>
      </c>
      <c r="B16" s="121"/>
      <c r="C16" s="121"/>
      <c r="D16" s="121"/>
      <c r="E16" s="121"/>
      <c r="F16" s="121"/>
      <c r="G16" s="121"/>
      <c r="H16" s="121"/>
      <c r="I16" s="121"/>
      <c r="J16" s="121"/>
    </row>
    <row r="17" spans="1:10" x14ac:dyDescent="0.25">
      <c r="A17" s="122" t="s">
        <v>141</v>
      </c>
      <c r="B17" s="105"/>
      <c r="C17" s="105"/>
      <c r="D17" s="105"/>
      <c r="E17" s="105"/>
      <c r="F17" s="105"/>
      <c r="G17" s="105"/>
      <c r="H17" s="105"/>
      <c r="I17" s="105"/>
      <c r="J17" s="106"/>
    </row>
    <row r="18" spans="1:10" x14ac:dyDescent="0.25">
      <c r="A18" s="123"/>
      <c r="B18" s="103"/>
      <c r="C18" s="103"/>
      <c r="D18" s="103"/>
      <c r="E18" s="103"/>
      <c r="F18" s="103"/>
      <c r="G18" s="103"/>
      <c r="H18" s="103"/>
      <c r="I18" s="103"/>
      <c r="J18" s="103"/>
    </row>
    <row r="19" spans="1:10" x14ac:dyDescent="0.25">
      <c r="A19" s="124" t="s">
        <v>142</v>
      </c>
      <c r="B19" s="105"/>
      <c r="C19" s="105"/>
      <c r="D19" s="105"/>
      <c r="E19" s="105"/>
      <c r="F19" s="105"/>
      <c r="G19" s="105"/>
      <c r="H19" s="105"/>
      <c r="I19" s="105"/>
      <c r="J19" s="106"/>
    </row>
    <row r="20" spans="1:10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</row>
    <row r="21" spans="1:10" x14ac:dyDescent="0.25">
      <c r="A21" s="125" t="s">
        <v>143</v>
      </c>
      <c r="B21" s="105"/>
      <c r="C21" s="105"/>
      <c r="D21" s="106"/>
      <c r="E21" s="125" t="s">
        <v>144</v>
      </c>
      <c r="F21" s="106"/>
      <c r="G21" s="125" t="s">
        <v>145</v>
      </c>
      <c r="H21" s="106"/>
      <c r="I21" s="125" t="s">
        <v>146</v>
      </c>
      <c r="J21" s="106"/>
    </row>
    <row r="22" spans="1:10" x14ac:dyDescent="0.25">
      <c r="A22" s="111" t="s">
        <v>147</v>
      </c>
      <c r="B22" s="112"/>
      <c r="C22" s="112"/>
      <c r="D22" s="113"/>
      <c r="E22" s="114">
        <v>43131</v>
      </c>
      <c r="F22" s="115"/>
      <c r="G22" s="116" t="s">
        <v>148</v>
      </c>
      <c r="H22" s="115"/>
      <c r="I22" s="117">
        <v>1543440</v>
      </c>
      <c r="J22" s="115"/>
    </row>
    <row r="23" spans="1:10" x14ac:dyDescent="0.25">
      <c r="A23" s="111" t="s">
        <v>149</v>
      </c>
      <c r="B23" s="112"/>
      <c r="C23" s="112"/>
      <c r="D23" s="113"/>
      <c r="E23" s="114">
        <v>43272</v>
      </c>
      <c r="F23" s="118"/>
      <c r="G23" s="116" t="s">
        <v>150</v>
      </c>
      <c r="H23" s="115"/>
      <c r="I23" s="117">
        <v>46306.06</v>
      </c>
      <c r="J23" s="119"/>
    </row>
    <row r="24" spans="1:10" x14ac:dyDescent="0.25">
      <c r="A24" s="111" t="s">
        <v>151</v>
      </c>
      <c r="B24" s="112"/>
      <c r="C24" s="112"/>
      <c r="D24" s="113"/>
      <c r="E24" s="114">
        <v>43462</v>
      </c>
      <c r="F24" s="115"/>
      <c r="G24" s="116" t="s">
        <v>152</v>
      </c>
      <c r="H24" s="115"/>
      <c r="I24" s="117">
        <v>1662821.82</v>
      </c>
      <c r="J24" s="115"/>
    </row>
    <row r="25" spans="1:10" x14ac:dyDescent="0.25">
      <c r="A25" s="111" t="s">
        <v>153</v>
      </c>
      <c r="B25" s="112"/>
      <c r="C25" s="112"/>
      <c r="D25" s="113"/>
      <c r="E25" s="114">
        <v>43588</v>
      </c>
      <c r="F25" s="115"/>
      <c r="G25" s="116" t="s">
        <v>152</v>
      </c>
      <c r="H25" s="115"/>
      <c r="I25" s="117">
        <v>1781796.38</v>
      </c>
      <c r="J25" s="115"/>
    </row>
    <row r="26" spans="1:10" x14ac:dyDescent="0.25">
      <c r="A26" s="111" t="s">
        <v>198</v>
      </c>
      <c r="B26" s="112"/>
      <c r="C26" s="112"/>
      <c r="D26" s="113"/>
      <c r="E26" s="114">
        <v>43825</v>
      </c>
      <c r="F26" s="115"/>
      <c r="G26" s="116" t="s">
        <v>199</v>
      </c>
      <c r="H26" s="115"/>
      <c r="I26" s="117">
        <v>3444361.84</v>
      </c>
      <c r="J26" s="115"/>
    </row>
    <row r="27" spans="1:10" x14ac:dyDescent="0.25">
      <c r="A27" s="58"/>
      <c r="B27" s="58"/>
      <c r="C27" s="58"/>
      <c r="D27" s="58"/>
      <c r="E27" s="58"/>
      <c r="F27" s="58"/>
      <c r="G27" s="58"/>
      <c r="H27" s="58"/>
      <c r="I27" s="59"/>
      <c r="J27" s="59"/>
    </row>
    <row r="28" spans="1:10" x14ac:dyDescent="0.25">
      <c r="A28" s="126" t="s">
        <v>154</v>
      </c>
      <c r="B28" s="105"/>
      <c r="C28" s="105"/>
      <c r="D28" s="105"/>
      <c r="E28" s="105"/>
      <c r="F28" s="105"/>
      <c r="G28" s="105"/>
      <c r="H28" s="105"/>
      <c r="I28" s="105"/>
      <c r="J28" s="106"/>
    </row>
    <row r="29" spans="1:10" x14ac:dyDescent="0.25">
      <c r="A29" s="127" t="s">
        <v>155</v>
      </c>
      <c r="B29" s="106"/>
      <c r="C29" s="127" t="s">
        <v>156</v>
      </c>
      <c r="D29" s="106"/>
      <c r="E29" s="127" t="s">
        <v>157</v>
      </c>
      <c r="F29" s="106"/>
      <c r="G29" s="127" t="s">
        <v>158</v>
      </c>
      <c r="H29" s="128"/>
      <c r="I29" s="127" t="s">
        <v>159</v>
      </c>
      <c r="J29" s="106"/>
    </row>
    <row r="30" spans="1:10" x14ac:dyDescent="0.25">
      <c r="A30" s="129">
        <v>43840</v>
      </c>
      <c r="B30" s="130"/>
      <c r="C30" s="131">
        <v>150000</v>
      </c>
      <c r="D30" s="132"/>
      <c r="E30" s="133">
        <v>43853</v>
      </c>
      <c r="F30" s="130"/>
      <c r="G30" s="134">
        <v>286492</v>
      </c>
      <c r="H30" s="135"/>
      <c r="I30" s="136">
        <v>150000</v>
      </c>
      <c r="J30" s="137"/>
    </row>
    <row r="31" spans="1:10" x14ac:dyDescent="0.25">
      <c r="A31" s="133"/>
      <c r="B31" s="138"/>
      <c r="C31" s="131"/>
      <c r="D31" s="132"/>
      <c r="E31" s="133"/>
      <c r="F31" s="138"/>
      <c r="G31" s="134"/>
      <c r="H31" s="135"/>
      <c r="I31" s="136"/>
      <c r="J31" s="137"/>
    </row>
    <row r="32" spans="1:10" x14ac:dyDescent="0.25">
      <c r="A32" s="143"/>
      <c r="B32" s="106"/>
      <c r="C32" s="143"/>
      <c r="D32" s="106"/>
      <c r="E32" s="143"/>
      <c r="F32" s="106"/>
      <c r="G32" s="143"/>
      <c r="H32" s="106"/>
      <c r="I32" s="136"/>
      <c r="J32" s="137"/>
    </row>
    <row r="33" spans="1:10" x14ac:dyDescent="0.25">
      <c r="A33" s="139" t="s">
        <v>160</v>
      </c>
      <c r="B33" s="105"/>
      <c r="C33" s="105"/>
      <c r="D33" s="105"/>
      <c r="E33" s="105"/>
      <c r="F33" s="106"/>
      <c r="G33" s="140"/>
      <c r="H33" s="106"/>
      <c r="I33" s="142">
        <v>187.27</v>
      </c>
      <c r="J33" s="137"/>
    </row>
    <row r="34" spans="1:10" x14ac:dyDescent="0.25">
      <c r="A34" s="139" t="s">
        <v>161</v>
      </c>
      <c r="B34" s="105"/>
      <c r="C34" s="105"/>
      <c r="D34" s="105"/>
      <c r="E34" s="105"/>
      <c r="F34" s="106"/>
      <c r="G34" s="140"/>
      <c r="H34" s="106"/>
      <c r="I34" s="141">
        <f>SUM(I30:J32)</f>
        <v>150000</v>
      </c>
      <c r="J34" s="137"/>
    </row>
    <row r="35" spans="1:10" x14ac:dyDescent="0.25">
      <c r="A35" s="139" t="s">
        <v>162</v>
      </c>
      <c r="B35" s="105"/>
      <c r="C35" s="105"/>
      <c r="D35" s="105"/>
      <c r="E35" s="105"/>
      <c r="F35" s="106"/>
      <c r="G35" s="140"/>
      <c r="H35" s="106"/>
      <c r="I35" s="142">
        <v>45.68</v>
      </c>
      <c r="J35" s="137"/>
    </row>
    <row r="36" spans="1:10" x14ac:dyDescent="0.25">
      <c r="A36" s="139" t="s">
        <v>163</v>
      </c>
      <c r="B36" s="144"/>
      <c r="C36" s="144"/>
      <c r="D36" s="144"/>
      <c r="E36" s="144"/>
      <c r="F36" s="145"/>
      <c r="G36" s="140"/>
      <c r="H36" s="106"/>
      <c r="I36" s="141">
        <v>0</v>
      </c>
      <c r="J36" s="137"/>
    </row>
    <row r="37" spans="1:10" x14ac:dyDescent="0.25">
      <c r="A37" s="139" t="s">
        <v>164</v>
      </c>
      <c r="B37" s="105"/>
      <c r="C37" s="105"/>
      <c r="D37" s="105"/>
      <c r="E37" s="105"/>
      <c r="F37" s="106"/>
      <c r="G37" s="140"/>
      <c r="H37" s="106"/>
      <c r="I37" s="142">
        <f>SUM(I33:J36)</f>
        <v>150232.94999999998</v>
      </c>
      <c r="J37" s="137"/>
    </row>
    <row r="38" spans="1:10" x14ac:dyDescent="0.25">
      <c r="A38" s="139" t="s">
        <v>165</v>
      </c>
      <c r="B38" s="105"/>
      <c r="C38" s="105"/>
      <c r="D38" s="105"/>
      <c r="E38" s="105"/>
      <c r="F38" s="106"/>
      <c r="G38" s="140"/>
      <c r="H38" s="106"/>
      <c r="I38" s="142">
        <v>0</v>
      </c>
      <c r="J38" s="137"/>
    </row>
    <row r="39" spans="1:10" x14ac:dyDescent="0.25">
      <c r="A39" s="139" t="s">
        <v>166</v>
      </c>
      <c r="B39" s="105"/>
      <c r="C39" s="105"/>
      <c r="D39" s="105"/>
      <c r="E39" s="105"/>
      <c r="F39" s="106"/>
      <c r="G39" s="140"/>
      <c r="H39" s="106"/>
      <c r="I39" s="141">
        <f>I37+I38</f>
        <v>150232.94999999998</v>
      </c>
      <c r="J39" s="137"/>
    </row>
    <row r="40" spans="1:10" x14ac:dyDescent="0.25">
      <c r="A40" s="146" t="s">
        <v>167</v>
      </c>
      <c r="B40" s="103"/>
      <c r="C40" s="103"/>
      <c r="D40" s="103"/>
      <c r="E40" s="103"/>
      <c r="F40" s="103"/>
      <c r="G40" s="103"/>
      <c r="H40" s="103"/>
      <c r="I40" s="103"/>
      <c r="J40" s="103"/>
    </row>
    <row r="41" spans="1:10" x14ac:dyDescent="0.25">
      <c r="A41" s="146" t="s">
        <v>168</v>
      </c>
      <c r="B41" s="103"/>
      <c r="C41" s="103"/>
      <c r="D41" s="103"/>
      <c r="E41" s="103"/>
      <c r="F41" s="103"/>
      <c r="G41" s="103"/>
      <c r="H41" s="103"/>
      <c r="I41" s="103"/>
      <c r="J41" s="103"/>
    </row>
    <row r="42" spans="1:10" x14ac:dyDescent="0.25">
      <c r="A42" s="146" t="s">
        <v>169</v>
      </c>
      <c r="B42" s="103"/>
      <c r="C42" s="103"/>
      <c r="D42" s="103"/>
      <c r="E42" s="103"/>
      <c r="F42" s="103"/>
      <c r="G42" s="103"/>
      <c r="H42" s="103"/>
      <c r="I42" s="103"/>
      <c r="J42" s="103"/>
    </row>
    <row r="43" spans="1:10" x14ac:dyDescent="0.25">
      <c r="A43" s="58"/>
      <c r="B43" s="58"/>
      <c r="C43" s="58"/>
      <c r="D43" s="58"/>
      <c r="E43" s="58"/>
      <c r="F43" s="58"/>
      <c r="G43" s="58"/>
      <c r="H43" s="58"/>
      <c r="I43" s="58"/>
      <c r="J43" s="58"/>
    </row>
    <row r="44" spans="1:10" ht="21.75" customHeight="1" x14ac:dyDescent="0.25">
      <c r="A44" s="147" t="s">
        <v>170</v>
      </c>
      <c r="B44" s="148"/>
      <c r="C44" s="148"/>
      <c r="D44" s="148"/>
      <c r="E44" s="148"/>
      <c r="F44" s="148"/>
      <c r="G44" s="148"/>
      <c r="H44" s="148"/>
      <c r="I44" s="148"/>
      <c r="J44" s="149"/>
    </row>
    <row r="45" spans="1:10" x14ac:dyDescent="0.25">
      <c r="A45" s="60"/>
      <c r="B45" s="61"/>
      <c r="C45" s="61"/>
      <c r="D45" s="61"/>
      <c r="E45" s="61"/>
      <c r="F45" s="61"/>
      <c r="G45" s="61"/>
      <c r="H45" s="61"/>
      <c r="I45" s="61"/>
      <c r="J45" s="61"/>
    </row>
    <row r="46" spans="1:10" x14ac:dyDescent="0.25">
      <c r="A46" s="60"/>
      <c r="B46" s="61"/>
      <c r="C46" s="61"/>
      <c r="D46" s="61"/>
      <c r="E46" s="61"/>
      <c r="F46" s="61"/>
      <c r="G46" s="61"/>
      <c r="H46" s="61"/>
      <c r="I46" s="61"/>
      <c r="J46" s="61"/>
    </row>
    <row r="47" spans="1:10" x14ac:dyDescent="0.25">
      <c r="A47" s="60"/>
      <c r="B47" s="61"/>
      <c r="C47" s="61"/>
      <c r="D47" s="61"/>
      <c r="E47" s="61"/>
      <c r="F47" s="61"/>
      <c r="G47" s="61"/>
      <c r="H47" s="61"/>
      <c r="I47" s="61"/>
      <c r="J47" s="61"/>
    </row>
    <row r="48" spans="1:10" x14ac:dyDescent="0.25">
      <c r="A48" s="60"/>
      <c r="B48" s="61"/>
      <c r="C48" s="61"/>
      <c r="D48" s="61"/>
      <c r="E48" s="61"/>
      <c r="F48" s="61"/>
      <c r="G48" s="61"/>
      <c r="H48" s="61"/>
      <c r="I48" s="61"/>
      <c r="J48" s="61"/>
    </row>
    <row r="49" spans="1:10" x14ac:dyDescent="0.25">
      <c r="A49" s="60"/>
      <c r="B49" s="61"/>
      <c r="C49" s="61"/>
      <c r="D49" s="61"/>
      <c r="E49" s="61"/>
      <c r="F49" s="61"/>
      <c r="G49" s="61"/>
      <c r="H49" s="61"/>
      <c r="I49" s="61"/>
      <c r="J49" s="61"/>
    </row>
    <row r="50" spans="1:10" x14ac:dyDescent="0.25">
      <c r="A50" s="60"/>
      <c r="B50" s="61"/>
      <c r="C50" s="61"/>
      <c r="D50" s="61"/>
      <c r="E50" s="61"/>
      <c r="F50" s="61"/>
      <c r="G50" s="61"/>
      <c r="H50" s="61"/>
      <c r="I50" s="61"/>
      <c r="J50" s="61"/>
    </row>
    <row r="51" spans="1:10" x14ac:dyDescent="0.25">
      <c r="A51" s="60"/>
      <c r="B51" s="61"/>
      <c r="C51" s="61"/>
      <c r="D51" s="61"/>
      <c r="E51" s="61"/>
      <c r="F51" s="61"/>
      <c r="G51" s="61"/>
      <c r="H51" s="61"/>
      <c r="I51" s="61"/>
      <c r="J51" s="61"/>
    </row>
    <row r="52" spans="1:10" x14ac:dyDescent="0.25">
      <c r="A52" s="60"/>
      <c r="B52" s="61"/>
      <c r="C52" s="61"/>
      <c r="D52" s="61"/>
      <c r="E52" s="61"/>
      <c r="F52" s="61"/>
      <c r="G52" s="61"/>
      <c r="H52" s="61"/>
      <c r="I52" s="61"/>
      <c r="J52" s="61"/>
    </row>
    <row r="53" spans="1:10" x14ac:dyDescent="0.25">
      <c r="A53" s="60"/>
      <c r="B53" s="61"/>
      <c r="C53" s="61"/>
      <c r="D53" s="61"/>
      <c r="E53" s="61"/>
      <c r="F53" s="61"/>
      <c r="G53" s="61"/>
      <c r="H53" s="61"/>
      <c r="I53" s="61"/>
      <c r="J53" s="61"/>
    </row>
    <row r="54" spans="1:10" x14ac:dyDescent="0.25">
      <c r="A54" s="60"/>
      <c r="B54" s="61"/>
      <c r="C54" s="61"/>
      <c r="D54" s="61"/>
      <c r="E54" s="61"/>
      <c r="F54" s="61"/>
      <c r="G54" s="61"/>
      <c r="H54" s="61"/>
      <c r="I54" s="61"/>
      <c r="J54" s="61"/>
    </row>
    <row r="55" spans="1:10" x14ac:dyDescent="0.25">
      <c r="A55" s="60"/>
      <c r="B55" s="61"/>
      <c r="C55" s="61"/>
      <c r="D55" s="61"/>
      <c r="E55" s="61"/>
      <c r="F55" s="61"/>
      <c r="G55" s="61"/>
      <c r="H55" s="61"/>
      <c r="I55" s="61"/>
      <c r="J55" s="61"/>
    </row>
    <row r="56" spans="1:10" x14ac:dyDescent="0.25">
      <c r="A56" s="60"/>
      <c r="B56" s="61"/>
      <c r="C56" s="61"/>
      <c r="D56" s="61"/>
      <c r="E56" s="61"/>
      <c r="F56" s="61"/>
      <c r="G56" s="61"/>
      <c r="H56" s="61"/>
      <c r="I56" s="61"/>
      <c r="J56" s="61"/>
    </row>
    <row r="57" spans="1:10" x14ac:dyDescent="0.25">
      <c r="A57" s="60"/>
      <c r="B57" s="61"/>
      <c r="C57" s="61"/>
      <c r="D57" s="61"/>
      <c r="E57" s="61"/>
      <c r="F57" s="61"/>
      <c r="G57" s="61"/>
      <c r="H57" s="61"/>
      <c r="I57" s="61"/>
      <c r="J57" s="61"/>
    </row>
    <row r="58" spans="1:10" x14ac:dyDescent="0.25">
      <c r="A58" s="60"/>
      <c r="B58" s="61"/>
      <c r="C58" s="61"/>
      <c r="D58" s="61"/>
      <c r="E58" s="61"/>
      <c r="F58" s="61"/>
      <c r="G58" s="61"/>
      <c r="H58" s="61"/>
      <c r="I58" s="61"/>
      <c r="J58" s="61"/>
    </row>
    <row r="59" spans="1:10" x14ac:dyDescent="0.25">
      <c r="A59" s="60"/>
      <c r="B59" s="61"/>
      <c r="C59" s="61"/>
      <c r="D59" s="61"/>
      <c r="E59" s="61"/>
      <c r="F59" s="61"/>
      <c r="G59" s="61"/>
      <c r="H59" s="61"/>
      <c r="I59" s="61"/>
      <c r="J59" s="61"/>
    </row>
    <row r="60" spans="1:10" x14ac:dyDescent="0.25">
      <c r="A60" s="60"/>
      <c r="B60" s="61"/>
      <c r="C60" s="61"/>
      <c r="D60" s="61"/>
      <c r="E60" s="61"/>
      <c r="F60" s="61"/>
      <c r="G60" s="61"/>
      <c r="H60" s="61"/>
      <c r="I60" s="61"/>
      <c r="J60" s="61"/>
    </row>
    <row r="61" spans="1:10" x14ac:dyDescent="0.25">
      <c r="A61" s="60"/>
      <c r="B61" s="61"/>
      <c r="C61" s="61"/>
      <c r="D61" s="61"/>
      <c r="E61" s="61"/>
      <c r="F61" s="61"/>
      <c r="G61" s="61"/>
      <c r="H61" s="61"/>
      <c r="I61" s="61"/>
      <c r="J61" s="61"/>
    </row>
    <row r="62" spans="1:10" x14ac:dyDescent="0.25">
      <c r="A62" s="60"/>
      <c r="B62" s="61"/>
      <c r="C62" s="61"/>
      <c r="D62" s="61"/>
      <c r="E62" s="61"/>
      <c r="F62" s="61"/>
      <c r="G62" s="61"/>
      <c r="H62" s="61"/>
      <c r="I62" s="61"/>
      <c r="J62" s="61"/>
    </row>
    <row r="63" spans="1:10" x14ac:dyDescent="0.25">
      <c r="A63" s="60"/>
      <c r="B63" s="61"/>
      <c r="C63" s="61"/>
      <c r="D63" s="61"/>
      <c r="E63" s="61"/>
      <c r="F63" s="61"/>
      <c r="G63" s="61"/>
      <c r="H63" s="61"/>
      <c r="I63" s="61"/>
      <c r="J63" s="61"/>
    </row>
    <row r="64" spans="1:10" x14ac:dyDescent="0.25">
      <c r="A64" s="60"/>
      <c r="B64" s="61"/>
      <c r="C64" s="61"/>
      <c r="D64" s="61"/>
      <c r="E64" s="61"/>
      <c r="F64" s="61"/>
      <c r="G64" s="61"/>
      <c r="H64" s="61"/>
      <c r="I64" s="61"/>
      <c r="J64" s="61"/>
    </row>
    <row r="65" spans="1:10" x14ac:dyDescent="0.25">
      <c r="A65" s="60"/>
      <c r="B65" s="61"/>
      <c r="C65" s="61"/>
      <c r="D65" s="61"/>
      <c r="E65" s="61"/>
      <c r="F65" s="61"/>
      <c r="G65" s="61"/>
      <c r="H65" s="61"/>
      <c r="I65" s="61"/>
      <c r="J65" s="61"/>
    </row>
    <row r="66" spans="1:10" x14ac:dyDescent="0.25">
      <c r="A66" s="60"/>
      <c r="B66" s="61"/>
      <c r="C66" s="61"/>
      <c r="D66" s="61"/>
      <c r="E66" s="61"/>
      <c r="F66" s="61"/>
      <c r="G66" s="61"/>
      <c r="H66" s="61"/>
      <c r="I66" s="61"/>
      <c r="J66" s="61"/>
    </row>
    <row r="67" spans="1:10" x14ac:dyDescent="0.25">
      <c r="A67" s="60"/>
      <c r="B67" s="61"/>
      <c r="C67" s="61"/>
      <c r="D67" s="61"/>
      <c r="E67" s="61"/>
      <c r="F67" s="61"/>
      <c r="G67" s="61"/>
      <c r="H67" s="61"/>
      <c r="I67" s="61"/>
      <c r="J67" s="61"/>
    </row>
    <row r="68" spans="1:10" ht="15.75" x14ac:dyDescent="0.25">
      <c r="A68" s="108" t="s">
        <v>128</v>
      </c>
      <c r="B68" s="108"/>
      <c r="C68" s="108"/>
      <c r="D68" s="108"/>
      <c r="E68" s="108"/>
      <c r="F68" s="108"/>
      <c r="G68" s="108"/>
      <c r="H68" s="108"/>
      <c r="I68" s="108"/>
      <c r="J68" s="108"/>
    </row>
    <row r="69" spans="1:10" x14ac:dyDescent="0.25">
      <c r="A69" s="109" t="s">
        <v>129</v>
      </c>
      <c r="B69" s="109"/>
      <c r="C69" s="109"/>
      <c r="D69" s="109"/>
      <c r="E69" s="109"/>
      <c r="F69" s="109"/>
      <c r="G69" s="109"/>
      <c r="H69" s="109"/>
      <c r="I69" s="109"/>
      <c r="J69" s="109"/>
    </row>
    <row r="70" spans="1:10" x14ac:dyDescent="0.25">
      <c r="A70" s="109" t="s">
        <v>130</v>
      </c>
      <c r="B70" s="109"/>
      <c r="C70" s="109"/>
      <c r="D70" s="109"/>
      <c r="E70" s="109"/>
      <c r="F70" s="109"/>
      <c r="G70" s="109"/>
      <c r="H70" s="109"/>
      <c r="I70" s="109"/>
      <c r="J70" s="109"/>
    </row>
    <row r="71" spans="1:10" x14ac:dyDescent="0.25">
      <c r="A71" s="109" t="s">
        <v>131</v>
      </c>
      <c r="B71" s="109"/>
      <c r="C71" s="109"/>
      <c r="D71" s="109"/>
      <c r="E71" s="109"/>
      <c r="F71" s="109"/>
      <c r="G71" s="109"/>
      <c r="H71" s="109"/>
      <c r="I71" s="109"/>
      <c r="J71" s="109"/>
    </row>
    <row r="72" spans="1:10" x14ac:dyDescent="0.25">
      <c r="A72" s="110" t="s">
        <v>132</v>
      </c>
      <c r="B72" s="110"/>
      <c r="C72" s="110"/>
      <c r="D72" s="110"/>
      <c r="E72" s="110"/>
      <c r="F72" s="110"/>
      <c r="G72" s="110"/>
      <c r="H72" s="110"/>
      <c r="I72" s="110"/>
      <c r="J72" s="110"/>
    </row>
    <row r="73" spans="1:10" x14ac:dyDescent="0.25">
      <c r="A73" s="56"/>
      <c r="B73" s="56"/>
      <c r="C73" s="56"/>
      <c r="D73" s="56"/>
      <c r="E73" s="56"/>
      <c r="F73" s="56"/>
      <c r="G73" s="56"/>
      <c r="H73" s="56"/>
      <c r="I73" s="56"/>
      <c r="J73" s="56"/>
    </row>
    <row r="74" spans="1:10" x14ac:dyDescent="0.25">
      <c r="A74" s="102" t="s">
        <v>133</v>
      </c>
      <c r="B74" s="103"/>
      <c r="C74" s="103"/>
      <c r="D74" s="103"/>
      <c r="E74" s="103"/>
      <c r="F74" s="103"/>
      <c r="G74" s="103"/>
      <c r="H74" s="103"/>
      <c r="I74" s="103"/>
      <c r="J74" s="103"/>
    </row>
    <row r="75" spans="1:10" x14ac:dyDescent="0.25">
      <c r="A75" s="102" t="s">
        <v>134</v>
      </c>
      <c r="B75" s="103"/>
      <c r="C75" s="103"/>
      <c r="D75" s="103"/>
      <c r="E75" s="103"/>
      <c r="F75" s="103"/>
      <c r="G75" s="103"/>
      <c r="H75" s="103"/>
      <c r="I75" s="103"/>
      <c r="J75" s="103"/>
    </row>
    <row r="76" spans="1:10" x14ac:dyDescent="0.25">
      <c r="A76" s="60"/>
      <c r="B76" s="61"/>
      <c r="C76" s="61"/>
      <c r="D76" s="61"/>
      <c r="E76" s="61"/>
      <c r="F76" s="61"/>
      <c r="G76" s="61"/>
      <c r="H76" s="61"/>
      <c r="I76" s="61"/>
      <c r="J76" s="61"/>
    </row>
    <row r="77" spans="1:10" x14ac:dyDescent="0.25">
      <c r="A77" s="126" t="s">
        <v>171</v>
      </c>
      <c r="B77" s="105"/>
      <c r="C77" s="105"/>
      <c r="D77" s="105"/>
      <c r="E77" s="105"/>
      <c r="F77" s="105"/>
      <c r="G77" s="105"/>
      <c r="H77" s="105"/>
      <c r="I77" s="105"/>
      <c r="J77" s="106"/>
    </row>
    <row r="78" spans="1:10" x14ac:dyDescent="0.25">
      <c r="A78" s="150" t="str">
        <f>A19</f>
        <v>ORIGEM DOS RECURSOS (1): Municipal</v>
      </c>
      <c r="B78" s="105"/>
      <c r="C78" s="105"/>
      <c r="D78" s="105"/>
      <c r="E78" s="105"/>
      <c r="F78" s="105"/>
      <c r="G78" s="105"/>
      <c r="H78" s="105"/>
      <c r="I78" s="105"/>
      <c r="J78" s="106"/>
    </row>
    <row r="79" spans="1:10" ht="72.75" x14ac:dyDescent="0.25">
      <c r="A79" s="125" t="s">
        <v>172</v>
      </c>
      <c r="B79" s="106"/>
      <c r="C79" s="151" t="s">
        <v>173</v>
      </c>
      <c r="D79" s="149"/>
      <c r="E79" s="125" t="s">
        <v>174</v>
      </c>
      <c r="F79" s="106"/>
      <c r="G79" s="125" t="s">
        <v>175</v>
      </c>
      <c r="H79" s="106"/>
      <c r="I79" s="62" t="s">
        <v>176</v>
      </c>
      <c r="J79" s="62" t="s">
        <v>177</v>
      </c>
    </row>
    <row r="80" spans="1:10" x14ac:dyDescent="0.25">
      <c r="A80" s="152" t="s">
        <v>178</v>
      </c>
      <c r="B80" s="152"/>
      <c r="C80" s="153">
        <v>7069.83</v>
      </c>
      <c r="D80" s="132"/>
      <c r="E80" s="131">
        <v>0</v>
      </c>
      <c r="F80" s="132"/>
      <c r="G80" s="131">
        <f t="shared" ref="G80:G85" si="0">C80-J80</f>
        <v>7020.23</v>
      </c>
      <c r="H80" s="132"/>
      <c r="I80" s="63">
        <f t="shared" ref="I80:I85" si="1">+E80+G80</f>
        <v>7020.23</v>
      </c>
      <c r="J80" s="63">
        <v>49.6</v>
      </c>
    </row>
    <row r="81" spans="1:10" x14ac:dyDescent="0.25">
      <c r="A81" s="154" t="s">
        <v>179</v>
      </c>
      <c r="B81" s="154"/>
      <c r="C81" s="153">
        <v>5441.15</v>
      </c>
      <c r="D81" s="132"/>
      <c r="E81" s="131">
        <v>0</v>
      </c>
      <c r="F81" s="132"/>
      <c r="G81" s="131">
        <f t="shared" si="0"/>
        <v>4044.8499999999995</v>
      </c>
      <c r="H81" s="132"/>
      <c r="I81" s="63">
        <f t="shared" si="1"/>
        <v>4044.8499999999995</v>
      </c>
      <c r="J81" s="63">
        <v>1396.3</v>
      </c>
    </row>
    <row r="82" spans="1:10" x14ac:dyDescent="0.25">
      <c r="A82" s="155" t="s">
        <v>180</v>
      </c>
      <c r="B82" s="156"/>
      <c r="C82" s="153">
        <v>127512.6</v>
      </c>
      <c r="D82" s="132"/>
      <c r="E82" s="131">
        <v>0</v>
      </c>
      <c r="F82" s="132"/>
      <c r="G82" s="131">
        <v>127512.6</v>
      </c>
      <c r="H82" s="132"/>
      <c r="I82" s="63">
        <f>+E82+G82</f>
        <v>127512.6</v>
      </c>
      <c r="J82" s="63">
        <v>187.27</v>
      </c>
    </row>
    <row r="83" spans="1:10" x14ac:dyDescent="0.25">
      <c r="A83" s="152" t="s">
        <v>181</v>
      </c>
      <c r="B83" s="152"/>
      <c r="C83" s="153">
        <v>1482.6</v>
      </c>
      <c r="D83" s="132"/>
      <c r="E83" s="131">
        <v>0</v>
      </c>
      <c r="F83" s="132"/>
      <c r="G83" s="131">
        <f t="shared" si="0"/>
        <v>292.59999999999991</v>
      </c>
      <c r="H83" s="132"/>
      <c r="I83" s="63">
        <f t="shared" si="1"/>
        <v>292.59999999999991</v>
      </c>
      <c r="J83" s="63">
        <v>1190</v>
      </c>
    </row>
    <row r="84" spans="1:10" x14ac:dyDescent="0.25">
      <c r="A84" s="152" t="s">
        <v>182</v>
      </c>
      <c r="B84" s="152"/>
      <c r="C84" s="153">
        <v>15136.63</v>
      </c>
      <c r="D84" s="132"/>
      <c r="E84" s="131">
        <v>0</v>
      </c>
      <c r="F84" s="132"/>
      <c r="G84" s="131">
        <f t="shared" si="0"/>
        <v>3984.1399999999994</v>
      </c>
      <c r="H84" s="132"/>
      <c r="I84" s="63">
        <f t="shared" si="1"/>
        <v>3984.1399999999994</v>
      </c>
      <c r="J84" s="63">
        <v>11152.49</v>
      </c>
    </row>
    <row r="85" spans="1:10" x14ac:dyDescent="0.25">
      <c r="A85" s="152" t="s">
        <v>183</v>
      </c>
      <c r="B85" s="152"/>
      <c r="C85" s="153">
        <v>2506.16</v>
      </c>
      <c r="D85" s="132"/>
      <c r="E85" s="131">
        <v>0</v>
      </c>
      <c r="F85" s="132"/>
      <c r="G85" s="131">
        <f t="shared" si="0"/>
        <v>1695.73</v>
      </c>
      <c r="H85" s="132"/>
      <c r="I85" s="63">
        <f t="shared" si="1"/>
        <v>1695.73</v>
      </c>
      <c r="J85" s="63">
        <v>810.43</v>
      </c>
    </row>
    <row r="86" spans="1:10" x14ac:dyDescent="0.25">
      <c r="A86" s="159" t="s">
        <v>119</v>
      </c>
      <c r="B86" s="160"/>
      <c r="C86" s="153">
        <f>SUM(C80:D85)</f>
        <v>159148.97000000003</v>
      </c>
      <c r="D86" s="132"/>
      <c r="E86" s="131">
        <f>SUM(E80:F85)</f>
        <v>0</v>
      </c>
      <c r="F86" s="132"/>
      <c r="G86" s="131">
        <f>SUM(G80:H85)</f>
        <v>144550.15</v>
      </c>
      <c r="H86" s="132"/>
      <c r="I86" s="63">
        <f>SUM(I80:I85)</f>
        <v>144550.15</v>
      </c>
      <c r="J86" s="63">
        <f>SUM(J80:J85)</f>
        <v>14786.09</v>
      </c>
    </row>
    <row r="87" spans="1:10" x14ac:dyDescent="0.25">
      <c r="A87" s="58"/>
      <c r="B87" s="58"/>
      <c r="C87" s="58"/>
      <c r="D87" s="58"/>
      <c r="E87" s="58"/>
      <c r="F87" s="58"/>
      <c r="G87" s="58"/>
      <c r="H87" s="58"/>
      <c r="I87" s="58"/>
      <c r="J87" s="58"/>
    </row>
    <row r="88" spans="1:10" x14ac:dyDescent="0.25">
      <c r="A88" s="146" t="s">
        <v>184</v>
      </c>
      <c r="B88" s="103"/>
      <c r="C88" s="103"/>
      <c r="D88" s="103"/>
      <c r="E88" s="103"/>
      <c r="F88" s="103"/>
      <c r="G88" s="103"/>
      <c r="H88" s="103"/>
      <c r="I88" s="103"/>
      <c r="J88" s="103"/>
    </row>
    <row r="89" spans="1:10" x14ac:dyDescent="0.25">
      <c r="A89" s="146" t="s">
        <v>185</v>
      </c>
      <c r="B89" s="103"/>
      <c r="C89" s="103"/>
      <c r="D89" s="103"/>
      <c r="E89" s="103"/>
      <c r="F89" s="103"/>
      <c r="G89" s="103"/>
      <c r="H89" s="103"/>
      <c r="I89" s="103"/>
      <c r="J89" s="103"/>
    </row>
    <row r="90" spans="1:10" x14ac:dyDescent="0.25">
      <c r="A90" s="146" t="s">
        <v>186</v>
      </c>
      <c r="B90" s="103"/>
      <c r="C90" s="103"/>
      <c r="D90" s="103"/>
      <c r="E90" s="103"/>
      <c r="F90" s="103"/>
      <c r="G90" s="103"/>
      <c r="H90" s="103"/>
      <c r="I90" s="103"/>
      <c r="J90" s="103"/>
    </row>
    <row r="91" spans="1:10" x14ac:dyDescent="0.25">
      <c r="A91" s="146" t="s">
        <v>187</v>
      </c>
      <c r="B91" s="103"/>
      <c r="C91" s="103"/>
      <c r="D91" s="103"/>
      <c r="E91" s="103"/>
      <c r="F91" s="103"/>
      <c r="G91" s="103"/>
      <c r="H91" s="103"/>
      <c r="I91" s="103"/>
      <c r="J91" s="103"/>
    </row>
    <row r="92" spans="1:10" ht="23.25" customHeight="1" x14ac:dyDescent="0.25">
      <c r="A92" s="157" t="s">
        <v>188</v>
      </c>
      <c r="B92" s="158"/>
      <c r="C92" s="158"/>
      <c r="D92" s="158"/>
      <c r="E92" s="158"/>
      <c r="F92" s="158"/>
      <c r="G92" s="158"/>
      <c r="H92" s="158"/>
      <c r="I92" s="158"/>
      <c r="J92" s="158"/>
    </row>
    <row r="93" spans="1:10" x14ac:dyDescent="0.25">
      <c r="A93" s="146" t="s">
        <v>189</v>
      </c>
      <c r="B93" s="103"/>
      <c r="C93" s="103"/>
      <c r="D93" s="103"/>
      <c r="E93" s="103"/>
      <c r="F93" s="103"/>
      <c r="G93" s="103"/>
      <c r="H93" s="103"/>
      <c r="I93" s="103"/>
      <c r="J93" s="103"/>
    </row>
    <row r="94" spans="1:10" x14ac:dyDescent="0.25">
      <c r="A94" s="103"/>
      <c r="B94" s="103"/>
      <c r="C94" s="103"/>
      <c r="D94" s="103"/>
      <c r="E94" s="103"/>
      <c r="F94" s="103"/>
      <c r="G94" s="103"/>
      <c r="H94" s="103"/>
      <c r="I94" s="103"/>
      <c r="J94" s="103"/>
    </row>
    <row r="95" spans="1:10" x14ac:dyDescent="0.25">
      <c r="A95" s="126" t="s">
        <v>190</v>
      </c>
      <c r="B95" s="105"/>
      <c r="C95" s="105"/>
      <c r="D95" s="105"/>
      <c r="E95" s="105"/>
      <c r="F95" s="105"/>
      <c r="G95" s="105"/>
      <c r="H95" s="105"/>
      <c r="I95" s="105"/>
      <c r="J95" s="106"/>
    </row>
    <row r="96" spans="1:10" x14ac:dyDescent="0.25">
      <c r="A96" s="167" t="s">
        <v>191</v>
      </c>
      <c r="B96" s="105"/>
      <c r="C96" s="105"/>
      <c r="D96" s="105"/>
      <c r="E96" s="105"/>
      <c r="F96" s="105"/>
      <c r="G96" s="106"/>
      <c r="H96" s="168">
        <f>I39</f>
        <v>150232.94999999998</v>
      </c>
      <c r="I96" s="169"/>
      <c r="J96" s="130"/>
    </row>
    <row r="97" spans="1:10" x14ac:dyDescent="0.25">
      <c r="A97" s="167" t="s">
        <v>192</v>
      </c>
      <c r="B97" s="105"/>
      <c r="C97" s="105"/>
      <c r="D97" s="105"/>
      <c r="E97" s="105"/>
      <c r="F97" s="105"/>
      <c r="G97" s="106"/>
      <c r="H97" s="171">
        <f>I86</f>
        <v>144550.15</v>
      </c>
      <c r="I97" s="169"/>
      <c r="J97" s="130"/>
    </row>
    <row r="98" spans="1:10" x14ac:dyDescent="0.25">
      <c r="A98" s="167" t="s">
        <v>193</v>
      </c>
      <c r="B98" s="105"/>
      <c r="C98" s="105"/>
      <c r="D98" s="105"/>
      <c r="E98" s="105"/>
      <c r="F98" s="105"/>
      <c r="G98" s="106"/>
      <c r="H98" s="168">
        <f>I37-H97-I38</f>
        <v>5682.7999999999884</v>
      </c>
      <c r="I98" s="169"/>
      <c r="J98" s="130"/>
    </row>
    <row r="99" spans="1:10" x14ac:dyDescent="0.25">
      <c r="A99" s="167" t="s">
        <v>194</v>
      </c>
      <c r="B99" s="105"/>
      <c r="C99" s="105"/>
      <c r="D99" s="105"/>
      <c r="E99" s="105"/>
      <c r="F99" s="105"/>
      <c r="G99" s="106"/>
      <c r="H99" s="131">
        <v>0</v>
      </c>
      <c r="I99" s="170"/>
      <c r="J99" s="132"/>
    </row>
    <row r="100" spans="1:10" x14ac:dyDescent="0.25">
      <c r="A100" s="167" t="s">
        <v>195</v>
      </c>
      <c r="B100" s="105"/>
      <c r="C100" s="105"/>
      <c r="D100" s="105"/>
      <c r="E100" s="105"/>
      <c r="F100" s="105"/>
      <c r="G100" s="106"/>
      <c r="H100" s="168">
        <f>H98-H99</f>
        <v>5682.7999999999884</v>
      </c>
      <c r="I100" s="169"/>
      <c r="J100" s="130"/>
    </row>
    <row r="101" spans="1:10" x14ac:dyDescent="0.25">
      <c r="A101" s="58"/>
      <c r="B101" s="58"/>
      <c r="C101" s="58"/>
      <c r="D101" s="58"/>
      <c r="E101" s="58"/>
      <c r="F101" s="58"/>
      <c r="G101" s="58"/>
      <c r="H101" s="58"/>
      <c r="I101" s="58"/>
      <c r="J101" s="58"/>
    </row>
    <row r="102" spans="1:10" x14ac:dyDescent="0.25">
      <c r="A102" s="161" t="s">
        <v>196</v>
      </c>
      <c r="B102" s="162"/>
      <c r="C102" s="162"/>
      <c r="D102" s="162"/>
      <c r="E102" s="162"/>
      <c r="F102" s="162"/>
      <c r="G102" s="162"/>
      <c r="H102" s="162"/>
      <c r="I102" s="162"/>
      <c r="J102" s="163"/>
    </row>
    <row r="103" spans="1:10" ht="12" customHeight="1" x14ac:dyDescent="0.25">
      <c r="A103" s="164"/>
      <c r="B103" s="165"/>
      <c r="C103" s="165"/>
      <c r="D103" s="165"/>
      <c r="E103" s="165"/>
      <c r="F103" s="165"/>
      <c r="G103" s="165"/>
      <c r="H103" s="165"/>
      <c r="I103" s="165"/>
      <c r="J103" s="166"/>
    </row>
    <row r="104" spans="1:10" x14ac:dyDescent="0.25">
      <c r="A104" s="58"/>
      <c r="B104" s="58"/>
      <c r="C104" s="58"/>
      <c r="D104" s="58"/>
      <c r="E104" s="58"/>
      <c r="F104" s="58"/>
      <c r="G104" s="58"/>
      <c r="H104" s="58"/>
      <c r="I104" s="58"/>
      <c r="J104" s="58"/>
    </row>
    <row r="105" spans="1:10" x14ac:dyDescent="0.25">
      <c r="A105" s="64"/>
      <c r="B105" s="64" t="s">
        <v>200</v>
      </c>
      <c r="C105" s="64"/>
      <c r="D105" s="64"/>
      <c r="E105" s="64"/>
      <c r="F105" s="64"/>
      <c r="G105" s="64"/>
      <c r="H105" s="64"/>
      <c r="I105" s="64"/>
      <c r="J105" s="58"/>
    </row>
    <row r="106" spans="1:10" x14ac:dyDescent="0.25">
      <c r="A106" s="64"/>
      <c r="B106" s="64"/>
      <c r="C106" s="64"/>
      <c r="D106" s="64"/>
      <c r="E106" s="64"/>
      <c r="F106" s="64"/>
      <c r="G106" s="64"/>
      <c r="H106" s="64"/>
      <c r="I106" s="64"/>
      <c r="J106" s="58"/>
    </row>
    <row r="107" spans="1:10" x14ac:dyDescent="0.25">
      <c r="A107" s="64"/>
      <c r="B107" s="64"/>
      <c r="C107" s="64"/>
      <c r="D107" s="64"/>
      <c r="E107" s="64"/>
      <c r="F107" s="64"/>
      <c r="G107" s="64"/>
      <c r="H107" s="64"/>
      <c r="I107" s="64"/>
      <c r="J107" s="58"/>
    </row>
    <row r="108" spans="1:10" x14ac:dyDescent="0.25">
      <c r="A108" s="64"/>
      <c r="B108" s="64"/>
      <c r="C108" s="64"/>
      <c r="D108" s="64"/>
      <c r="E108" s="64"/>
      <c r="F108" s="64"/>
      <c r="G108" s="64"/>
      <c r="H108" s="64"/>
      <c r="I108" s="64"/>
      <c r="J108" s="58"/>
    </row>
    <row r="109" spans="1:10" x14ac:dyDescent="0.25">
      <c r="A109" s="64"/>
      <c r="B109" s="64"/>
      <c r="C109" s="64"/>
      <c r="D109" s="64"/>
      <c r="E109" s="64"/>
      <c r="F109" s="64"/>
      <c r="G109" s="64"/>
      <c r="H109" s="64"/>
      <c r="I109" s="64"/>
      <c r="J109" s="58"/>
    </row>
    <row r="110" spans="1:10" x14ac:dyDescent="0.25">
      <c r="A110" s="64"/>
      <c r="B110" s="65" t="s">
        <v>121</v>
      </c>
      <c r="C110" s="64"/>
      <c r="D110" s="64"/>
      <c r="E110" s="64"/>
      <c r="F110" s="64"/>
      <c r="G110" s="64"/>
      <c r="H110" s="65" t="s">
        <v>122</v>
      </c>
      <c r="I110" s="64"/>
      <c r="J110" s="58"/>
    </row>
    <row r="111" spans="1:10" x14ac:dyDescent="0.25">
      <c r="A111" s="64"/>
      <c r="B111" s="64" t="s">
        <v>123</v>
      </c>
      <c r="C111" s="64"/>
      <c r="D111" s="64"/>
      <c r="E111" s="64"/>
      <c r="F111" s="64"/>
      <c r="G111" s="64"/>
      <c r="H111" s="64" t="s">
        <v>124</v>
      </c>
      <c r="I111" s="64"/>
    </row>
    <row r="112" spans="1:10" x14ac:dyDescent="0.25">
      <c r="B112" s="66" t="s">
        <v>125</v>
      </c>
      <c r="H112" s="55" t="s">
        <v>126</v>
      </c>
    </row>
  </sheetData>
  <mergeCells count="147">
    <mergeCell ref="A102:J103"/>
    <mergeCell ref="A98:G98"/>
    <mergeCell ref="H98:J98"/>
    <mergeCell ref="A99:G99"/>
    <mergeCell ref="H99:J99"/>
    <mergeCell ref="A100:G100"/>
    <mergeCell ref="H100:J100"/>
    <mergeCell ref="A94:J94"/>
    <mergeCell ref="A95:J95"/>
    <mergeCell ref="A96:G96"/>
    <mergeCell ref="H96:J96"/>
    <mergeCell ref="A97:G97"/>
    <mergeCell ref="H97:J97"/>
    <mergeCell ref="A88:J88"/>
    <mergeCell ref="A89:J89"/>
    <mergeCell ref="A90:J90"/>
    <mergeCell ref="A91:J91"/>
    <mergeCell ref="A92:J92"/>
    <mergeCell ref="A93:J93"/>
    <mergeCell ref="A85:B85"/>
    <mergeCell ref="C85:D85"/>
    <mergeCell ref="E85:F85"/>
    <mergeCell ref="G85:H85"/>
    <mergeCell ref="A86:B86"/>
    <mergeCell ref="C86:D86"/>
    <mergeCell ref="E86:F86"/>
    <mergeCell ref="G86:H86"/>
    <mergeCell ref="A83:B83"/>
    <mergeCell ref="C83:D83"/>
    <mergeCell ref="E83:F83"/>
    <mergeCell ref="G83:H83"/>
    <mergeCell ref="A84:B84"/>
    <mergeCell ref="C84:D84"/>
    <mergeCell ref="E84:F84"/>
    <mergeCell ref="G84:H84"/>
    <mergeCell ref="A81:B81"/>
    <mergeCell ref="C81:D81"/>
    <mergeCell ref="E81:F81"/>
    <mergeCell ref="G81:H81"/>
    <mergeCell ref="A82:B82"/>
    <mergeCell ref="C82:D82"/>
    <mergeCell ref="E82:F82"/>
    <mergeCell ref="G82:H82"/>
    <mergeCell ref="A78:J78"/>
    <mergeCell ref="A79:B79"/>
    <mergeCell ref="C79:D79"/>
    <mergeCell ref="E79:F79"/>
    <mergeCell ref="G79:H79"/>
    <mergeCell ref="A80:B80"/>
    <mergeCell ref="C80:D80"/>
    <mergeCell ref="E80:F80"/>
    <mergeCell ref="G80:H80"/>
    <mergeCell ref="A70:J70"/>
    <mergeCell ref="A71:J71"/>
    <mergeCell ref="A72:J72"/>
    <mergeCell ref="A74:J74"/>
    <mergeCell ref="A75:J75"/>
    <mergeCell ref="A77:J77"/>
    <mergeCell ref="A40:J40"/>
    <mergeCell ref="A41:J41"/>
    <mergeCell ref="A42:J42"/>
    <mergeCell ref="A44:J44"/>
    <mergeCell ref="A68:J68"/>
    <mergeCell ref="A69:J69"/>
    <mergeCell ref="A38:F38"/>
    <mergeCell ref="G38:H38"/>
    <mergeCell ref="I38:J38"/>
    <mergeCell ref="A39:F39"/>
    <mergeCell ref="G39:H39"/>
    <mergeCell ref="I39:J39"/>
    <mergeCell ref="A36:F36"/>
    <mergeCell ref="G36:H36"/>
    <mergeCell ref="I36:J36"/>
    <mergeCell ref="A37:F37"/>
    <mergeCell ref="G37:H37"/>
    <mergeCell ref="I37:J37"/>
    <mergeCell ref="A34:F34"/>
    <mergeCell ref="G34:H34"/>
    <mergeCell ref="I34:J34"/>
    <mergeCell ref="A35:F35"/>
    <mergeCell ref="G35:H35"/>
    <mergeCell ref="I35:J35"/>
    <mergeCell ref="A32:B32"/>
    <mergeCell ref="C32:D32"/>
    <mergeCell ref="E32:F32"/>
    <mergeCell ref="G32:H32"/>
    <mergeCell ref="I32:J32"/>
    <mergeCell ref="A33:F33"/>
    <mergeCell ref="G33:H33"/>
    <mergeCell ref="I33:J33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28:J28"/>
    <mergeCell ref="A29:B29"/>
    <mergeCell ref="C29:D29"/>
    <mergeCell ref="E29:F29"/>
    <mergeCell ref="G29:H29"/>
    <mergeCell ref="I29:J29"/>
    <mergeCell ref="A24:D24"/>
    <mergeCell ref="E24:F24"/>
    <mergeCell ref="G24:H24"/>
    <mergeCell ref="I24:J24"/>
    <mergeCell ref="A25:D25"/>
    <mergeCell ref="E25:F25"/>
    <mergeCell ref="G25:H25"/>
    <mergeCell ref="I25:J25"/>
    <mergeCell ref="A26:D26"/>
    <mergeCell ref="E26:F26"/>
    <mergeCell ref="G26:H26"/>
    <mergeCell ref="I26:J26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</mergeCells>
  <hyperlinks>
    <hyperlink ref="A5" r:id="rId1" display="mailto:casadenazarejd@gmail.com"/>
    <hyperlink ref="A72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8"/>
  <sheetViews>
    <sheetView workbookViewId="0">
      <selection activeCell="D26" sqref="D26"/>
    </sheetView>
  </sheetViews>
  <sheetFormatPr defaultRowHeight="15" x14ac:dyDescent="0.25"/>
  <cols>
    <col min="1" max="1" width="10.7109375" style="29" bestFit="1" customWidth="1"/>
    <col min="2" max="2" width="8.7109375" style="18" customWidth="1"/>
    <col min="3" max="3" width="41.5703125" style="29" customWidth="1"/>
    <col min="4" max="4" width="38.42578125" style="29" customWidth="1"/>
    <col min="5" max="5" width="11.28515625" style="30" customWidth="1"/>
    <col min="6" max="6" width="11" style="30" customWidth="1"/>
    <col min="7" max="7" width="10.140625" style="30" customWidth="1"/>
    <col min="8" max="16384" width="9.140625" style="29"/>
  </cols>
  <sheetData>
    <row r="1" spans="1:7" x14ac:dyDescent="0.25">
      <c r="B1" s="69"/>
      <c r="C1" s="172" t="s">
        <v>228</v>
      </c>
      <c r="D1" s="172"/>
      <c r="F1" s="29"/>
      <c r="G1" s="29"/>
    </row>
    <row r="2" spans="1:7" x14ac:dyDescent="0.25">
      <c r="B2" s="69"/>
      <c r="C2" s="173" t="s">
        <v>237</v>
      </c>
      <c r="D2" s="173"/>
      <c r="F2" s="29"/>
      <c r="G2" s="29"/>
    </row>
    <row r="3" spans="1:7" x14ac:dyDescent="0.25">
      <c r="B3" s="69"/>
      <c r="C3" s="174" t="s">
        <v>229</v>
      </c>
      <c r="D3" s="174"/>
      <c r="F3" s="29"/>
      <c r="G3" s="29"/>
    </row>
    <row r="4" spans="1:7" ht="35.25" x14ac:dyDescent="0.25">
      <c r="A4" s="70" t="s">
        <v>230</v>
      </c>
      <c r="B4" s="71" t="s">
        <v>231</v>
      </c>
      <c r="C4" s="72" t="s">
        <v>232</v>
      </c>
      <c r="D4" s="73" t="s">
        <v>233</v>
      </c>
      <c r="E4" s="74" t="s">
        <v>234</v>
      </c>
      <c r="F4" s="75" t="s">
        <v>235</v>
      </c>
      <c r="G4" s="76" t="s">
        <v>236</v>
      </c>
    </row>
    <row r="5" spans="1:7" x14ac:dyDescent="0.25">
      <c r="A5" s="68">
        <v>43832</v>
      </c>
      <c r="B5" s="78">
        <v>128</v>
      </c>
      <c r="C5" s="35" t="s">
        <v>215</v>
      </c>
      <c r="D5" s="35" t="s">
        <v>245</v>
      </c>
      <c r="E5" s="36">
        <v>388.95</v>
      </c>
      <c r="F5" s="36">
        <v>388.95</v>
      </c>
      <c r="G5" s="36">
        <f>E5-F5</f>
        <v>0</v>
      </c>
    </row>
    <row r="6" spans="1:7" x14ac:dyDescent="0.25">
      <c r="A6" s="68">
        <v>43832</v>
      </c>
      <c r="B6" s="78">
        <v>5707</v>
      </c>
      <c r="C6" s="35" t="s">
        <v>207</v>
      </c>
      <c r="D6" s="41" t="s">
        <v>239</v>
      </c>
      <c r="E6" s="36">
        <v>4834.5600000000004</v>
      </c>
      <c r="F6" s="36">
        <v>4834.5600000000004</v>
      </c>
      <c r="G6" s="36">
        <f t="shared" ref="G6:G69" si="0">E6-F6</f>
        <v>0</v>
      </c>
    </row>
    <row r="7" spans="1:7" x14ac:dyDescent="0.25">
      <c r="A7" s="68">
        <v>43833</v>
      </c>
      <c r="B7" s="78">
        <v>5470</v>
      </c>
      <c r="C7" s="35" t="s">
        <v>214</v>
      </c>
      <c r="D7" s="41" t="s">
        <v>240</v>
      </c>
      <c r="E7" s="36">
        <v>106.5</v>
      </c>
      <c r="F7" s="36">
        <v>106.5</v>
      </c>
      <c r="G7" s="36">
        <f t="shared" si="0"/>
        <v>0</v>
      </c>
    </row>
    <row r="8" spans="1:7" x14ac:dyDescent="0.25">
      <c r="A8" s="68">
        <v>43836</v>
      </c>
      <c r="B8" s="78">
        <v>8150</v>
      </c>
      <c r="C8" s="35" t="s">
        <v>248</v>
      </c>
      <c r="D8" s="41" t="s">
        <v>244</v>
      </c>
      <c r="E8" s="36">
        <v>3036.6</v>
      </c>
      <c r="F8" s="36">
        <v>3036.6</v>
      </c>
      <c r="G8" s="36">
        <f t="shared" si="0"/>
        <v>0</v>
      </c>
    </row>
    <row r="9" spans="1:7" x14ac:dyDescent="0.25">
      <c r="A9" s="68">
        <v>43837</v>
      </c>
      <c r="B9" s="78">
        <v>253239</v>
      </c>
      <c r="C9" s="35" t="s">
        <v>216</v>
      </c>
      <c r="D9" s="35" t="s">
        <v>181</v>
      </c>
      <c r="E9" s="36">
        <v>55.7</v>
      </c>
      <c r="F9" s="36">
        <v>55.7</v>
      </c>
      <c r="G9" s="36">
        <f t="shared" si="0"/>
        <v>0</v>
      </c>
    </row>
    <row r="10" spans="1:7" x14ac:dyDescent="0.25">
      <c r="A10" s="68">
        <v>43837</v>
      </c>
      <c r="B10" s="78">
        <v>593</v>
      </c>
      <c r="C10" s="35" t="s">
        <v>205</v>
      </c>
      <c r="D10" s="35" t="s">
        <v>181</v>
      </c>
      <c r="E10" s="36">
        <v>1070</v>
      </c>
      <c r="F10" s="36">
        <v>1070</v>
      </c>
      <c r="G10" s="36">
        <f t="shared" si="0"/>
        <v>0</v>
      </c>
    </row>
    <row r="11" spans="1:7" x14ac:dyDescent="0.25">
      <c r="A11" s="68">
        <v>43837</v>
      </c>
      <c r="B11" s="78">
        <v>524827</v>
      </c>
      <c r="C11" s="35" t="s">
        <v>209</v>
      </c>
      <c r="D11" s="35" t="s">
        <v>220</v>
      </c>
      <c r="E11" s="36">
        <v>163.15</v>
      </c>
      <c r="F11" s="36">
        <v>163.15</v>
      </c>
      <c r="G11" s="36">
        <f t="shared" si="0"/>
        <v>0</v>
      </c>
    </row>
    <row r="12" spans="1:7" x14ac:dyDescent="0.25">
      <c r="A12" s="68">
        <v>43837</v>
      </c>
      <c r="B12" s="78">
        <v>697557</v>
      </c>
      <c r="C12" s="35" t="s">
        <v>47</v>
      </c>
      <c r="D12" s="35" t="s">
        <v>241</v>
      </c>
      <c r="E12" s="36">
        <v>72.989999999999995</v>
      </c>
      <c r="F12" s="36">
        <v>72.989999999999995</v>
      </c>
      <c r="G12" s="36">
        <f t="shared" si="0"/>
        <v>0</v>
      </c>
    </row>
    <row r="13" spans="1:7" x14ac:dyDescent="0.25">
      <c r="A13" s="68">
        <v>43837</v>
      </c>
      <c r="B13" s="78">
        <v>524826</v>
      </c>
      <c r="C13" s="35" t="s">
        <v>209</v>
      </c>
      <c r="D13" s="35" t="s">
        <v>242</v>
      </c>
      <c r="E13" s="36">
        <v>43.5</v>
      </c>
      <c r="F13" s="36">
        <v>43.5</v>
      </c>
      <c r="G13" s="36">
        <f t="shared" si="0"/>
        <v>0</v>
      </c>
    </row>
    <row r="14" spans="1:7" x14ac:dyDescent="0.25">
      <c r="A14" s="68">
        <v>43837</v>
      </c>
      <c r="B14" s="78">
        <v>923955</v>
      </c>
      <c r="C14" s="35" t="s">
        <v>44</v>
      </c>
      <c r="D14" s="35" t="s">
        <v>242</v>
      </c>
      <c r="E14" s="36">
        <v>636.1</v>
      </c>
      <c r="F14" s="36">
        <v>636.1</v>
      </c>
      <c r="G14" s="36">
        <f t="shared" si="0"/>
        <v>0</v>
      </c>
    </row>
    <row r="15" spans="1:7" x14ac:dyDescent="0.25">
      <c r="A15" s="68">
        <v>43838</v>
      </c>
      <c r="B15" s="78">
        <v>42896693</v>
      </c>
      <c r="C15" s="35" t="s">
        <v>210</v>
      </c>
      <c r="D15" s="35" t="s">
        <v>241</v>
      </c>
      <c r="E15" s="36">
        <v>208.2</v>
      </c>
      <c r="F15" s="36">
        <v>208.2</v>
      </c>
      <c r="G15" s="36">
        <f t="shared" si="0"/>
        <v>0</v>
      </c>
    </row>
    <row r="16" spans="1:7" x14ac:dyDescent="0.25">
      <c r="A16" s="68">
        <v>43838</v>
      </c>
      <c r="B16" s="78">
        <v>42896696</v>
      </c>
      <c r="C16" s="35" t="s">
        <v>210</v>
      </c>
      <c r="D16" s="35" t="s">
        <v>241</v>
      </c>
      <c r="E16" s="36">
        <v>153.07</v>
      </c>
      <c r="F16" s="36">
        <v>153.07</v>
      </c>
      <c r="G16" s="36">
        <f t="shared" si="0"/>
        <v>0</v>
      </c>
    </row>
    <row r="17" spans="1:7" x14ac:dyDescent="0.25">
      <c r="A17" s="68">
        <v>43838</v>
      </c>
      <c r="B17" s="78">
        <v>42896694</v>
      </c>
      <c r="C17" s="35" t="s">
        <v>210</v>
      </c>
      <c r="D17" s="35" t="s">
        <v>241</v>
      </c>
      <c r="E17" s="36">
        <v>181.29</v>
      </c>
      <c r="F17" s="36">
        <v>181.29</v>
      </c>
      <c r="G17" s="36">
        <f t="shared" si="0"/>
        <v>0</v>
      </c>
    </row>
    <row r="18" spans="1:7" x14ac:dyDescent="0.25">
      <c r="A18" s="68">
        <v>43838</v>
      </c>
      <c r="B18" s="78">
        <v>42896695</v>
      </c>
      <c r="C18" s="35" t="s">
        <v>210</v>
      </c>
      <c r="D18" s="35" t="s">
        <v>241</v>
      </c>
      <c r="E18" s="36">
        <v>290.12</v>
      </c>
      <c r="F18" s="36">
        <v>290.12</v>
      </c>
      <c r="G18" s="36">
        <f t="shared" si="0"/>
        <v>0</v>
      </c>
    </row>
    <row r="19" spans="1:7" x14ac:dyDescent="0.25">
      <c r="A19" s="68">
        <v>43838</v>
      </c>
      <c r="B19" s="78">
        <v>42903066</v>
      </c>
      <c r="C19" s="35" t="s">
        <v>210</v>
      </c>
      <c r="D19" s="35" t="s">
        <v>241</v>
      </c>
      <c r="E19" s="36">
        <v>1812.6</v>
      </c>
      <c r="F19" s="36">
        <v>1812.6</v>
      </c>
      <c r="G19" s="36">
        <f t="shared" si="0"/>
        <v>0</v>
      </c>
    </row>
    <row r="20" spans="1:7" x14ac:dyDescent="0.25">
      <c r="A20" s="68">
        <v>43838</v>
      </c>
      <c r="B20" s="78">
        <v>42903065</v>
      </c>
      <c r="C20" s="35" t="s">
        <v>210</v>
      </c>
      <c r="D20" s="35" t="s">
        <v>241</v>
      </c>
      <c r="E20" s="36">
        <v>614.16</v>
      </c>
      <c r="F20" s="36">
        <v>614.16</v>
      </c>
      <c r="G20" s="36">
        <f t="shared" si="0"/>
        <v>0</v>
      </c>
    </row>
    <row r="21" spans="1:7" x14ac:dyDescent="0.25">
      <c r="A21" s="68">
        <v>43838</v>
      </c>
      <c r="B21" s="78">
        <v>42900254</v>
      </c>
      <c r="C21" s="35" t="s">
        <v>210</v>
      </c>
      <c r="D21" s="35" t="s">
        <v>241</v>
      </c>
      <c r="E21" s="36">
        <v>267.52</v>
      </c>
      <c r="F21" s="36">
        <v>267.52</v>
      </c>
      <c r="G21" s="36">
        <f t="shared" si="0"/>
        <v>0</v>
      </c>
    </row>
    <row r="22" spans="1:7" x14ac:dyDescent="0.25">
      <c r="A22" s="68">
        <v>43838</v>
      </c>
      <c r="B22" s="78">
        <v>742862</v>
      </c>
      <c r="C22" s="35" t="s">
        <v>217</v>
      </c>
      <c r="D22" s="35" t="s">
        <v>245</v>
      </c>
      <c r="E22" s="36">
        <v>40.82</v>
      </c>
      <c r="F22" s="36">
        <v>40.82</v>
      </c>
      <c r="G22" s="36">
        <f t="shared" si="0"/>
        <v>0</v>
      </c>
    </row>
    <row r="23" spans="1:7" x14ac:dyDescent="0.25">
      <c r="A23" s="68">
        <v>43839</v>
      </c>
      <c r="B23" s="78">
        <v>9932</v>
      </c>
      <c r="C23" s="35" t="s">
        <v>249</v>
      </c>
      <c r="D23" s="41" t="s">
        <v>244</v>
      </c>
      <c r="E23" s="36">
        <v>1010</v>
      </c>
      <c r="F23" s="36">
        <v>1010</v>
      </c>
      <c r="G23" s="36">
        <f t="shared" si="0"/>
        <v>0</v>
      </c>
    </row>
    <row r="24" spans="1:7" x14ac:dyDescent="0.25">
      <c r="A24" s="68">
        <v>43839</v>
      </c>
      <c r="B24" s="78">
        <v>978</v>
      </c>
      <c r="C24" s="35" t="s">
        <v>208</v>
      </c>
      <c r="D24" s="41" t="s">
        <v>244</v>
      </c>
      <c r="E24" s="36">
        <v>1050</v>
      </c>
      <c r="F24" s="36">
        <v>1050</v>
      </c>
      <c r="G24" s="36">
        <f t="shared" si="0"/>
        <v>0</v>
      </c>
    </row>
    <row r="25" spans="1:7" x14ac:dyDescent="0.25">
      <c r="A25" s="68">
        <v>43839</v>
      </c>
      <c r="B25" s="78">
        <v>849854</v>
      </c>
      <c r="C25" s="35" t="s">
        <v>51</v>
      </c>
      <c r="D25" s="35" t="s">
        <v>241</v>
      </c>
      <c r="E25" s="36">
        <v>293.95999999999998</v>
      </c>
      <c r="F25" s="36">
        <v>293.95999999999998</v>
      </c>
      <c r="G25" s="36">
        <f t="shared" si="0"/>
        <v>0</v>
      </c>
    </row>
    <row r="26" spans="1:7" x14ac:dyDescent="0.25">
      <c r="A26" s="68">
        <v>43840</v>
      </c>
      <c r="B26" s="78">
        <v>69400</v>
      </c>
      <c r="C26" s="35" t="s">
        <v>250</v>
      </c>
      <c r="D26" s="35" t="s">
        <v>242</v>
      </c>
      <c r="E26" s="36">
        <v>515.48</v>
      </c>
      <c r="F26" s="36">
        <v>515.48</v>
      </c>
      <c r="G26" s="36">
        <f t="shared" si="0"/>
        <v>0</v>
      </c>
    </row>
    <row r="27" spans="1:7" x14ac:dyDescent="0.25">
      <c r="A27" s="68">
        <v>43840</v>
      </c>
      <c r="B27" s="78">
        <v>14895</v>
      </c>
      <c r="C27" s="35" t="s">
        <v>218</v>
      </c>
      <c r="D27" s="41" t="s">
        <v>244</v>
      </c>
      <c r="E27" s="36">
        <v>132.78</v>
      </c>
      <c r="F27" s="36">
        <v>132.78</v>
      </c>
      <c r="G27" s="36">
        <f t="shared" si="0"/>
        <v>0</v>
      </c>
    </row>
    <row r="28" spans="1:7" x14ac:dyDescent="0.25">
      <c r="A28" s="68">
        <v>43840</v>
      </c>
      <c r="B28" s="78">
        <v>1988</v>
      </c>
      <c r="C28" s="35" t="s">
        <v>251</v>
      </c>
      <c r="D28" s="41" t="s">
        <v>244</v>
      </c>
      <c r="E28" s="36">
        <v>1418.36</v>
      </c>
      <c r="F28" s="36">
        <v>1418.36</v>
      </c>
      <c r="G28" s="36">
        <f t="shared" si="0"/>
        <v>0</v>
      </c>
    </row>
    <row r="29" spans="1:7" x14ac:dyDescent="0.25">
      <c r="A29" s="68">
        <v>43840</v>
      </c>
      <c r="B29" s="78">
        <v>671073</v>
      </c>
      <c r="C29" s="35" t="s">
        <v>219</v>
      </c>
      <c r="D29" s="35" t="s">
        <v>245</v>
      </c>
      <c r="E29" s="36">
        <v>31.5</v>
      </c>
      <c r="F29" s="36">
        <v>31.5</v>
      </c>
      <c r="G29" s="36">
        <f t="shared" si="0"/>
        <v>0</v>
      </c>
    </row>
    <row r="30" spans="1:7" x14ac:dyDescent="0.25">
      <c r="A30" s="68">
        <v>43840</v>
      </c>
      <c r="B30" s="78">
        <v>16601</v>
      </c>
      <c r="C30" s="35" t="s">
        <v>211</v>
      </c>
      <c r="D30" s="41" t="s">
        <v>240</v>
      </c>
      <c r="E30" s="36">
        <v>139.22999999999999</v>
      </c>
      <c r="F30" s="36">
        <v>139.22999999999999</v>
      </c>
      <c r="G30" s="36">
        <f t="shared" si="0"/>
        <v>0</v>
      </c>
    </row>
    <row r="31" spans="1:7" x14ac:dyDescent="0.25">
      <c r="A31" s="68">
        <v>43842</v>
      </c>
      <c r="B31" s="78">
        <v>874192</v>
      </c>
      <c r="C31" s="35" t="s">
        <v>43</v>
      </c>
      <c r="D31" s="35" t="s">
        <v>241</v>
      </c>
      <c r="E31" s="36">
        <v>124.9</v>
      </c>
      <c r="F31" s="36">
        <v>124.9</v>
      </c>
      <c r="G31" s="36">
        <f t="shared" si="0"/>
        <v>0</v>
      </c>
    </row>
    <row r="32" spans="1:7" x14ac:dyDescent="0.25">
      <c r="A32" s="68">
        <v>43843</v>
      </c>
      <c r="B32" s="78">
        <v>6908</v>
      </c>
      <c r="C32" s="35" t="s">
        <v>204</v>
      </c>
      <c r="D32" s="35" t="s">
        <v>241</v>
      </c>
      <c r="E32" s="36">
        <v>320</v>
      </c>
      <c r="F32" s="36">
        <v>320</v>
      </c>
      <c r="G32" s="36">
        <f t="shared" si="0"/>
        <v>0</v>
      </c>
    </row>
    <row r="33" spans="1:7" x14ac:dyDescent="0.25">
      <c r="A33" s="68">
        <v>43843</v>
      </c>
      <c r="B33" s="78">
        <v>4194</v>
      </c>
      <c r="C33" s="35" t="s">
        <v>252</v>
      </c>
      <c r="D33" s="41" t="s">
        <v>244</v>
      </c>
      <c r="E33" s="36">
        <v>225</v>
      </c>
      <c r="F33" s="36">
        <v>225</v>
      </c>
      <c r="G33" s="36">
        <f t="shared" si="0"/>
        <v>0</v>
      </c>
    </row>
    <row r="34" spans="1:7" x14ac:dyDescent="0.25">
      <c r="A34" s="68">
        <v>43844</v>
      </c>
      <c r="B34" s="78">
        <v>11149</v>
      </c>
      <c r="C34" s="35" t="s">
        <v>223</v>
      </c>
      <c r="D34" s="35" t="s">
        <v>246</v>
      </c>
      <c r="E34" s="36">
        <v>311.58</v>
      </c>
      <c r="F34" s="36">
        <v>311.58</v>
      </c>
      <c r="G34" s="36">
        <f t="shared" si="0"/>
        <v>0</v>
      </c>
    </row>
    <row r="35" spans="1:7" x14ac:dyDescent="0.25">
      <c r="A35" s="68">
        <v>43845</v>
      </c>
      <c r="B35" s="78">
        <v>253239</v>
      </c>
      <c r="C35" s="35" t="s">
        <v>216</v>
      </c>
      <c r="D35" s="35" t="s">
        <v>181</v>
      </c>
      <c r="E35" s="36">
        <v>87.3</v>
      </c>
      <c r="F35" s="36">
        <v>87.3</v>
      </c>
      <c r="G35" s="36">
        <f t="shared" si="0"/>
        <v>0</v>
      </c>
    </row>
    <row r="36" spans="1:7" x14ac:dyDescent="0.25">
      <c r="A36" s="68">
        <v>43845</v>
      </c>
      <c r="B36" s="78">
        <v>770230</v>
      </c>
      <c r="C36" s="35" t="s">
        <v>47</v>
      </c>
      <c r="D36" s="35" t="s">
        <v>241</v>
      </c>
      <c r="E36" s="36">
        <v>487.45</v>
      </c>
      <c r="F36" s="36">
        <v>487.45</v>
      </c>
      <c r="G36" s="36">
        <f t="shared" si="0"/>
        <v>0</v>
      </c>
    </row>
    <row r="37" spans="1:7" x14ac:dyDescent="0.25">
      <c r="A37" s="68">
        <v>43846</v>
      </c>
      <c r="B37" s="78">
        <v>26699</v>
      </c>
      <c r="C37" s="35" t="s">
        <v>46</v>
      </c>
      <c r="D37" s="41" t="s">
        <v>244</v>
      </c>
      <c r="E37" s="36">
        <v>143</v>
      </c>
      <c r="F37" s="36">
        <v>143</v>
      </c>
      <c r="G37" s="36">
        <f t="shared" si="0"/>
        <v>0</v>
      </c>
    </row>
    <row r="38" spans="1:7" x14ac:dyDescent="0.25">
      <c r="A38" s="68">
        <v>43846</v>
      </c>
      <c r="B38" s="78">
        <v>747</v>
      </c>
      <c r="C38" s="35" t="s">
        <v>45</v>
      </c>
      <c r="D38" s="35" t="s">
        <v>181</v>
      </c>
      <c r="E38" s="36">
        <v>34.9</v>
      </c>
      <c r="F38" s="36">
        <v>34.9</v>
      </c>
      <c r="G38" s="36">
        <f t="shared" si="0"/>
        <v>0</v>
      </c>
    </row>
    <row r="39" spans="1:7" x14ac:dyDescent="0.25">
      <c r="A39" s="68">
        <v>43847</v>
      </c>
      <c r="B39" s="78">
        <v>23</v>
      </c>
      <c r="C39" s="35" t="s">
        <v>221</v>
      </c>
      <c r="D39" s="35" t="s">
        <v>245</v>
      </c>
      <c r="E39" s="36">
        <v>400</v>
      </c>
      <c r="F39" s="36">
        <v>400</v>
      </c>
      <c r="G39" s="36">
        <f t="shared" si="0"/>
        <v>0</v>
      </c>
    </row>
    <row r="40" spans="1:7" x14ac:dyDescent="0.25">
      <c r="A40" s="68">
        <v>43848</v>
      </c>
      <c r="B40" s="78">
        <v>774047</v>
      </c>
      <c r="C40" s="35" t="s">
        <v>47</v>
      </c>
      <c r="D40" s="35" t="s">
        <v>241</v>
      </c>
      <c r="E40" s="36">
        <v>123.99</v>
      </c>
      <c r="F40" s="36">
        <v>123.99</v>
      </c>
      <c r="G40" s="36">
        <f t="shared" si="0"/>
        <v>0</v>
      </c>
    </row>
    <row r="41" spans="1:7" x14ac:dyDescent="0.25">
      <c r="A41" s="68">
        <v>43851</v>
      </c>
      <c r="B41" s="78">
        <v>7769</v>
      </c>
      <c r="C41" s="35" t="s">
        <v>222</v>
      </c>
      <c r="D41" s="35" t="s">
        <v>181</v>
      </c>
      <c r="E41" s="36">
        <v>45</v>
      </c>
      <c r="F41" s="36">
        <v>45</v>
      </c>
      <c r="G41" s="36">
        <f t="shared" si="0"/>
        <v>0</v>
      </c>
    </row>
    <row r="42" spans="1:7" x14ac:dyDescent="0.25">
      <c r="A42" s="68">
        <v>43851</v>
      </c>
      <c r="B42" s="78">
        <v>7768</v>
      </c>
      <c r="C42" s="35" t="s">
        <v>222</v>
      </c>
      <c r="D42" s="35" t="s">
        <v>181</v>
      </c>
      <c r="E42" s="36">
        <v>69.7</v>
      </c>
      <c r="F42" s="36">
        <v>69.7</v>
      </c>
      <c r="G42" s="36">
        <f t="shared" si="0"/>
        <v>0</v>
      </c>
    </row>
    <row r="43" spans="1:7" x14ac:dyDescent="0.25">
      <c r="A43" s="68">
        <v>43851</v>
      </c>
      <c r="B43" s="78">
        <v>927187</v>
      </c>
      <c r="C43" s="35" t="s">
        <v>44</v>
      </c>
      <c r="D43" s="35" t="s">
        <v>242</v>
      </c>
      <c r="E43" s="36">
        <v>182.5</v>
      </c>
      <c r="F43" s="36">
        <v>182.5</v>
      </c>
      <c r="G43" s="36">
        <f t="shared" si="0"/>
        <v>0</v>
      </c>
    </row>
    <row r="44" spans="1:7" s="77" customFormat="1" x14ac:dyDescent="0.25">
      <c r="A44" s="79">
        <v>43851</v>
      </c>
      <c r="B44" s="80">
        <v>566877</v>
      </c>
      <c r="C44" s="81" t="s">
        <v>48</v>
      </c>
      <c r="D44" s="41" t="s">
        <v>240</v>
      </c>
      <c r="E44" s="82">
        <v>79.430000000000007</v>
      </c>
      <c r="F44" s="82">
        <v>79.430000000000007</v>
      </c>
      <c r="G44" s="36">
        <f t="shared" si="0"/>
        <v>0</v>
      </c>
    </row>
    <row r="45" spans="1:7" x14ac:dyDescent="0.25">
      <c r="A45" s="68">
        <v>43853</v>
      </c>
      <c r="B45" s="78">
        <v>9998</v>
      </c>
      <c r="C45" s="35" t="s">
        <v>253</v>
      </c>
      <c r="D45" s="41" t="s">
        <v>244</v>
      </c>
      <c r="E45" s="36">
        <v>230</v>
      </c>
      <c r="F45" s="36">
        <v>230</v>
      </c>
      <c r="G45" s="36">
        <f t="shared" si="0"/>
        <v>0</v>
      </c>
    </row>
    <row r="46" spans="1:7" s="77" customFormat="1" x14ac:dyDescent="0.25">
      <c r="A46" s="79">
        <v>43853</v>
      </c>
      <c r="B46" s="80">
        <v>4206</v>
      </c>
      <c r="C46" s="81" t="s">
        <v>252</v>
      </c>
      <c r="D46" s="41" t="s">
        <v>244</v>
      </c>
      <c r="E46" s="82">
        <v>180</v>
      </c>
      <c r="F46" s="82">
        <v>180</v>
      </c>
      <c r="G46" s="36">
        <f t="shared" si="0"/>
        <v>0</v>
      </c>
    </row>
    <row r="47" spans="1:7" x14ac:dyDescent="0.25">
      <c r="A47" s="68">
        <v>43853</v>
      </c>
      <c r="B47" s="78">
        <v>753</v>
      </c>
      <c r="C47" s="35" t="s">
        <v>45</v>
      </c>
      <c r="D47" s="35" t="s">
        <v>247</v>
      </c>
      <c r="E47" s="36">
        <v>49.6</v>
      </c>
      <c r="F47" s="36">
        <v>49.6</v>
      </c>
      <c r="G47" s="36">
        <f t="shared" si="0"/>
        <v>0</v>
      </c>
    </row>
    <row r="48" spans="1:7" x14ac:dyDescent="0.25">
      <c r="A48" s="68">
        <v>43857</v>
      </c>
      <c r="B48" s="78">
        <v>1175</v>
      </c>
      <c r="C48" s="35" t="s">
        <v>254</v>
      </c>
      <c r="D48" s="41" t="s">
        <v>240</v>
      </c>
      <c r="E48" s="36">
        <v>1450</v>
      </c>
      <c r="F48" s="36">
        <v>1450</v>
      </c>
      <c r="G48" s="36">
        <f t="shared" si="0"/>
        <v>0</v>
      </c>
    </row>
    <row r="49" spans="1:7" x14ac:dyDescent="0.25">
      <c r="A49" s="68">
        <v>43857</v>
      </c>
      <c r="B49" s="78"/>
      <c r="C49" s="35" t="s">
        <v>212</v>
      </c>
      <c r="D49" s="35" t="s">
        <v>242</v>
      </c>
      <c r="E49" s="36">
        <v>8635.31</v>
      </c>
      <c r="F49" s="36">
        <v>8635.31</v>
      </c>
      <c r="G49" s="36">
        <f t="shared" si="0"/>
        <v>0</v>
      </c>
    </row>
    <row r="50" spans="1:7" x14ac:dyDescent="0.25">
      <c r="A50" s="68">
        <v>43857</v>
      </c>
      <c r="B50" s="78">
        <v>6995</v>
      </c>
      <c r="C50" s="35" t="s">
        <v>204</v>
      </c>
      <c r="D50" s="35" t="s">
        <v>241</v>
      </c>
      <c r="E50" s="36">
        <v>320</v>
      </c>
      <c r="F50" s="36">
        <v>320</v>
      </c>
      <c r="G50" s="36">
        <f t="shared" si="0"/>
        <v>0</v>
      </c>
    </row>
    <row r="51" spans="1:7" x14ac:dyDescent="0.25">
      <c r="A51" s="68">
        <v>43857</v>
      </c>
      <c r="B51" s="78">
        <v>784622</v>
      </c>
      <c r="C51" s="35" t="s">
        <v>50</v>
      </c>
      <c r="D51" s="35" t="s">
        <v>241</v>
      </c>
      <c r="E51" s="36">
        <v>170.9</v>
      </c>
      <c r="F51" s="36">
        <v>170.9</v>
      </c>
      <c r="G51" s="36">
        <f t="shared" si="0"/>
        <v>0</v>
      </c>
    </row>
    <row r="52" spans="1:7" x14ac:dyDescent="0.25">
      <c r="A52" s="68">
        <v>43858</v>
      </c>
      <c r="B52" s="78">
        <v>108</v>
      </c>
      <c r="C52" s="35" t="s">
        <v>226</v>
      </c>
      <c r="D52" s="41" t="s">
        <v>244</v>
      </c>
      <c r="E52" s="36">
        <v>2510.89</v>
      </c>
      <c r="F52" s="36">
        <v>2510.89</v>
      </c>
      <c r="G52" s="36">
        <f t="shared" si="0"/>
        <v>0</v>
      </c>
    </row>
    <row r="53" spans="1:7" x14ac:dyDescent="0.25">
      <c r="A53" s="68">
        <v>43858</v>
      </c>
      <c r="B53" s="78">
        <v>652</v>
      </c>
      <c r="C53" s="35" t="s">
        <v>205</v>
      </c>
      <c r="D53" s="35" t="s">
        <v>181</v>
      </c>
      <c r="E53" s="36">
        <v>120</v>
      </c>
      <c r="F53" s="36">
        <v>120</v>
      </c>
      <c r="G53" s="36">
        <f t="shared" si="0"/>
        <v>0</v>
      </c>
    </row>
    <row r="54" spans="1:7" x14ac:dyDescent="0.25">
      <c r="A54" s="68">
        <v>43859</v>
      </c>
      <c r="B54" s="78">
        <v>105174</v>
      </c>
      <c r="C54" s="35" t="s">
        <v>224</v>
      </c>
      <c r="D54" s="35" t="s">
        <v>245</v>
      </c>
      <c r="E54" s="36">
        <v>756.97</v>
      </c>
      <c r="F54" s="36">
        <v>756.97</v>
      </c>
      <c r="G54" s="36">
        <f t="shared" si="0"/>
        <v>0</v>
      </c>
    </row>
    <row r="55" spans="1:7" x14ac:dyDescent="0.25">
      <c r="A55" s="68">
        <v>43860</v>
      </c>
      <c r="B55" s="78">
        <v>89</v>
      </c>
      <c r="C55" s="35" t="s">
        <v>225</v>
      </c>
      <c r="D55" s="35" t="s">
        <v>247</v>
      </c>
      <c r="E55" s="36">
        <v>92.7</v>
      </c>
      <c r="F55" s="36">
        <v>92.7</v>
      </c>
      <c r="G55" s="36">
        <f t="shared" si="0"/>
        <v>0</v>
      </c>
    </row>
    <row r="56" spans="1:7" x14ac:dyDescent="0.25">
      <c r="A56" s="68">
        <v>43860</v>
      </c>
      <c r="B56" s="78">
        <v>151</v>
      </c>
      <c r="C56" s="35" t="s">
        <v>227</v>
      </c>
      <c r="D56" s="41" t="s">
        <v>244</v>
      </c>
      <c r="E56" s="36">
        <v>4770</v>
      </c>
      <c r="F56" s="36">
        <v>4770</v>
      </c>
      <c r="G56" s="36">
        <f t="shared" si="0"/>
        <v>0</v>
      </c>
    </row>
    <row r="57" spans="1:7" x14ac:dyDescent="0.25">
      <c r="A57" s="68">
        <v>43860</v>
      </c>
      <c r="B57" s="78">
        <v>26860</v>
      </c>
      <c r="C57" s="35" t="s">
        <v>46</v>
      </c>
      <c r="D57" s="41" t="s">
        <v>244</v>
      </c>
      <c r="E57" s="36">
        <v>330</v>
      </c>
      <c r="F57" s="36">
        <v>330</v>
      </c>
      <c r="G57" s="36">
        <f t="shared" si="0"/>
        <v>0</v>
      </c>
    </row>
    <row r="58" spans="1:7" x14ac:dyDescent="0.25">
      <c r="A58" s="68">
        <v>43860</v>
      </c>
      <c r="B58" s="78">
        <v>32081</v>
      </c>
      <c r="C58" s="35" t="s">
        <v>49</v>
      </c>
      <c r="D58" s="41" t="s">
        <v>240</v>
      </c>
      <c r="E58" s="36">
        <v>731</v>
      </c>
      <c r="F58" s="36">
        <v>731</v>
      </c>
      <c r="G58" s="36">
        <f t="shared" si="0"/>
        <v>0</v>
      </c>
    </row>
    <row r="59" spans="1:7" x14ac:dyDescent="0.25">
      <c r="A59" s="68">
        <v>43861</v>
      </c>
      <c r="B59" s="78"/>
      <c r="C59" s="35" t="s">
        <v>243</v>
      </c>
      <c r="D59" s="35" t="s">
        <v>242</v>
      </c>
      <c r="E59" s="36">
        <v>1078.93</v>
      </c>
      <c r="F59" s="36">
        <v>1078.93</v>
      </c>
      <c r="G59" s="36">
        <f t="shared" si="0"/>
        <v>0</v>
      </c>
    </row>
    <row r="60" spans="1:7" x14ac:dyDescent="0.25">
      <c r="A60" s="68">
        <v>43861</v>
      </c>
      <c r="B60" s="78">
        <v>474</v>
      </c>
      <c r="C60" s="35" t="s">
        <v>206</v>
      </c>
      <c r="D60" s="41" t="s">
        <v>244</v>
      </c>
      <c r="E60" s="36">
        <v>100</v>
      </c>
      <c r="F60" s="36">
        <v>100</v>
      </c>
      <c r="G60" s="36">
        <f t="shared" si="0"/>
        <v>0</v>
      </c>
    </row>
    <row r="61" spans="1:7" s="77" customFormat="1" x14ac:dyDescent="0.25">
      <c r="A61" s="79">
        <v>43861</v>
      </c>
      <c r="B61" s="80">
        <v>806181</v>
      </c>
      <c r="C61" s="81" t="s">
        <v>213</v>
      </c>
      <c r="D61" s="35" t="s">
        <v>242</v>
      </c>
      <c r="E61" s="82">
        <v>8351.2000000000007</v>
      </c>
      <c r="F61" s="82">
        <v>8351.2000000000007</v>
      </c>
      <c r="G61" s="36">
        <f t="shared" si="0"/>
        <v>0</v>
      </c>
    </row>
    <row r="62" spans="1:7" s="77" customFormat="1" x14ac:dyDescent="0.25">
      <c r="A62" s="79">
        <v>43861</v>
      </c>
      <c r="B62" s="80"/>
      <c r="C62" s="98" t="s">
        <v>11</v>
      </c>
      <c r="D62" s="99" t="s">
        <v>263</v>
      </c>
      <c r="E62" s="40">
        <v>2223.38</v>
      </c>
      <c r="F62" s="40">
        <v>2223.38</v>
      </c>
      <c r="G62" s="36">
        <f t="shared" si="0"/>
        <v>0</v>
      </c>
    </row>
    <row r="63" spans="1:7" s="77" customFormat="1" x14ac:dyDescent="0.25">
      <c r="A63" s="79">
        <v>43861</v>
      </c>
      <c r="B63" s="80"/>
      <c r="C63" s="98" t="s">
        <v>33</v>
      </c>
      <c r="D63" s="99" t="s">
        <v>264</v>
      </c>
      <c r="E63" s="7">
        <v>2990.44</v>
      </c>
      <c r="F63" s="7">
        <v>2990.44</v>
      </c>
      <c r="G63" s="36">
        <f t="shared" si="0"/>
        <v>0</v>
      </c>
    </row>
    <row r="64" spans="1:7" s="77" customFormat="1" x14ac:dyDescent="0.25">
      <c r="A64" s="79">
        <v>43861</v>
      </c>
      <c r="B64" s="80"/>
      <c r="C64" s="98" t="s">
        <v>0</v>
      </c>
      <c r="D64" s="99" t="s">
        <v>265</v>
      </c>
      <c r="E64" s="7">
        <v>2020.85</v>
      </c>
      <c r="F64" s="7">
        <v>2020.85</v>
      </c>
      <c r="G64" s="36">
        <f t="shared" si="0"/>
        <v>0</v>
      </c>
    </row>
    <row r="65" spans="1:7" s="77" customFormat="1" x14ac:dyDescent="0.25">
      <c r="A65" s="79">
        <v>43861</v>
      </c>
      <c r="B65" s="80"/>
      <c r="C65" s="98" t="s">
        <v>39</v>
      </c>
      <c r="D65" s="99" t="s">
        <v>265</v>
      </c>
      <c r="E65" s="7">
        <v>1941.25</v>
      </c>
      <c r="F65" s="7">
        <v>1941.25</v>
      </c>
      <c r="G65" s="36">
        <f t="shared" si="0"/>
        <v>0</v>
      </c>
    </row>
    <row r="66" spans="1:7" s="77" customFormat="1" x14ac:dyDescent="0.25">
      <c r="A66" s="79">
        <v>43861</v>
      </c>
      <c r="B66" s="80"/>
      <c r="C66" s="98" t="s">
        <v>112</v>
      </c>
      <c r="D66" s="99" t="s">
        <v>265</v>
      </c>
      <c r="E66" s="7">
        <v>1972.01</v>
      </c>
      <c r="F66" s="7">
        <v>1972.01</v>
      </c>
      <c r="G66" s="36">
        <f t="shared" si="0"/>
        <v>0</v>
      </c>
    </row>
    <row r="67" spans="1:7" s="77" customFormat="1" x14ac:dyDescent="0.25">
      <c r="A67" s="79">
        <v>43861</v>
      </c>
      <c r="B67" s="80"/>
      <c r="C67" s="98" t="s">
        <v>14</v>
      </c>
      <c r="D67" s="99" t="s">
        <v>265</v>
      </c>
      <c r="E67" s="7">
        <v>2103.75</v>
      </c>
      <c r="F67" s="7">
        <v>2103.75</v>
      </c>
      <c r="G67" s="36">
        <f t="shared" si="0"/>
        <v>0</v>
      </c>
    </row>
    <row r="68" spans="1:7" s="77" customFormat="1" x14ac:dyDescent="0.25">
      <c r="A68" s="79">
        <v>43861</v>
      </c>
      <c r="B68" s="80"/>
      <c r="C68" s="98" t="s">
        <v>10</v>
      </c>
      <c r="D68" s="99" t="s">
        <v>266</v>
      </c>
      <c r="E68" s="7">
        <v>2343.0100000000002</v>
      </c>
      <c r="F68" s="7">
        <v>2343.0100000000002</v>
      </c>
      <c r="G68" s="36">
        <f t="shared" si="0"/>
        <v>0</v>
      </c>
    </row>
    <row r="69" spans="1:7" s="77" customFormat="1" x14ac:dyDescent="0.25">
      <c r="A69" s="79">
        <v>43861</v>
      </c>
      <c r="B69" s="80"/>
      <c r="C69" s="98" t="s">
        <v>23</v>
      </c>
      <c r="D69" s="99" t="s">
        <v>265</v>
      </c>
      <c r="E69" s="7">
        <v>1447.27</v>
      </c>
      <c r="F69" s="7">
        <v>1447.27</v>
      </c>
      <c r="G69" s="36">
        <f t="shared" si="0"/>
        <v>0</v>
      </c>
    </row>
    <row r="70" spans="1:7" s="77" customFormat="1" x14ac:dyDescent="0.25">
      <c r="A70" s="79">
        <v>43861</v>
      </c>
      <c r="B70" s="80"/>
      <c r="C70" s="98" t="s">
        <v>27</v>
      </c>
      <c r="D70" s="99" t="s">
        <v>267</v>
      </c>
      <c r="E70" s="7">
        <v>2990.82</v>
      </c>
      <c r="F70" s="7">
        <v>2990.82</v>
      </c>
      <c r="G70" s="36">
        <f t="shared" ref="G70:G110" si="1">E70-F70</f>
        <v>0</v>
      </c>
    </row>
    <row r="71" spans="1:7" s="77" customFormat="1" x14ac:dyDescent="0.25">
      <c r="A71" s="79">
        <v>43861</v>
      </c>
      <c r="B71" s="80"/>
      <c r="C71" s="98" t="s">
        <v>34</v>
      </c>
      <c r="D71" s="99" t="s">
        <v>266</v>
      </c>
      <c r="E71" s="7">
        <v>3006.67</v>
      </c>
      <c r="F71" s="7">
        <v>3006.67</v>
      </c>
      <c r="G71" s="36">
        <f t="shared" si="1"/>
        <v>0</v>
      </c>
    </row>
    <row r="72" spans="1:7" s="77" customFormat="1" x14ac:dyDescent="0.25">
      <c r="A72" s="79">
        <v>43861</v>
      </c>
      <c r="B72" s="80"/>
      <c r="C72" s="35" t="s">
        <v>9</v>
      </c>
      <c r="D72" s="99" t="s">
        <v>265</v>
      </c>
      <c r="E72" s="7">
        <v>1607.18</v>
      </c>
      <c r="F72" s="7">
        <v>1607.18</v>
      </c>
      <c r="G72" s="36">
        <f t="shared" si="1"/>
        <v>0</v>
      </c>
    </row>
    <row r="73" spans="1:7" s="77" customFormat="1" x14ac:dyDescent="0.25">
      <c r="A73" s="79">
        <v>43861</v>
      </c>
      <c r="B73" s="80"/>
      <c r="C73" s="35" t="s">
        <v>24</v>
      </c>
      <c r="D73" s="99" t="s">
        <v>265</v>
      </c>
      <c r="E73" s="7">
        <v>2002.56</v>
      </c>
      <c r="F73" s="7">
        <v>2002.56</v>
      </c>
      <c r="G73" s="36">
        <f t="shared" si="1"/>
        <v>0</v>
      </c>
    </row>
    <row r="74" spans="1:7" s="77" customFormat="1" x14ac:dyDescent="0.25">
      <c r="A74" s="79">
        <v>43861</v>
      </c>
      <c r="B74" s="80"/>
      <c r="C74" s="35" t="s">
        <v>25</v>
      </c>
      <c r="D74" s="99" t="s">
        <v>265</v>
      </c>
      <c r="E74" s="7">
        <v>1920.27</v>
      </c>
      <c r="F74" s="7">
        <v>1920.27</v>
      </c>
      <c r="G74" s="36">
        <f t="shared" si="1"/>
        <v>0</v>
      </c>
    </row>
    <row r="75" spans="1:7" s="77" customFormat="1" x14ac:dyDescent="0.25">
      <c r="A75" s="79">
        <v>43861</v>
      </c>
      <c r="B75" s="80"/>
      <c r="C75" s="35" t="s">
        <v>113</v>
      </c>
      <c r="D75" s="35" t="s">
        <v>266</v>
      </c>
      <c r="E75" s="7">
        <v>2582.58</v>
      </c>
      <c r="F75" s="7">
        <v>2582.58</v>
      </c>
      <c r="G75" s="36">
        <f t="shared" si="1"/>
        <v>0</v>
      </c>
    </row>
    <row r="76" spans="1:7" s="77" customFormat="1" x14ac:dyDescent="0.25">
      <c r="A76" s="79">
        <v>43861</v>
      </c>
      <c r="B76" s="80"/>
      <c r="C76" s="35" t="s">
        <v>36</v>
      </c>
      <c r="D76" s="35" t="s">
        <v>268</v>
      </c>
      <c r="E76" s="7">
        <v>3555.37</v>
      </c>
      <c r="F76" s="7">
        <v>3555.37</v>
      </c>
      <c r="G76" s="36">
        <f t="shared" si="1"/>
        <v>0</v>
      </c>
    </row>
    <row r="77" spans="1:7" s="77" customFormat="1" x14ac:dyDescent="0.25">
      <c r="A77" s="79">
        <v>43861</v>
      </c>
      <c r="B77" s="80"/>
      <c r="C77" s="35" t="s">
        <v>114</v>
      </c>
      <c r="D77" s="35" t="s">
        <v>269</v>
      </c>
      <c r="E77" s="7">
        <v>4608.51</v>
      </c>
      <c r="F77" s="7">
        <v>4608.51</v>
      </c>
      <c r="G77" s="36">
        <f t="shared" si="1"/>
        <v>0</v>
      </c>
    </row>
    <row r="78" spans="1:7" s="77" customFormat="1" x14ac:dyDescent="0.25">
      <c r="A78" s="79">
        <v>43861</v>
      </c>
      <c r="B78" s="80"/>
      <c r="C78" s="35" t="s">
        <v>115</v>
      </c>
      <c r="D78" s="35" t="s">
        <v>270</v>
      </c>
      <c r="E78" s="7">
        <v>2038.57</v>
      </c>
      <c r="F78" s="7">
        <v>2038.57</v>
      </c>
      <c r="G78" s="36">
        <f t="shared" si="1"/>
        <v>0</v>
      </c>
    </row>
    <row r="79" spans="1:7" s="77" customFormat="1" x14ac:dyDescent="0.25">
      <c r="A79" s="79">
        <v>43861</v>
      </c>
      <c r="B79" s="80"/>
      <c r="C79" s="35" t="s">
        <v>116</v>
      </c>
      <c r="D79" s="35" t="s">
        <v>265</v>
      </c>
      <c r="E79" s="7">
        <v>2207.92</v>
      </c>
      <c r="F79" s="7">
        <v>2207.92</v>
      </c>
      <c r="G79" s="36">
        <f t="shared" si="1"/>
        <v>0</v>
      </c>
    </row>
    <row r="80" spans="1:7" s="77" customFormat="1" x14ac:dyDescent="0.25">
      <c r="A80" s="79">
        <v>43861</v>
      </c>
      <c r="B80" s="80"/>
      <c r="C80" s="35" t="s">
        <v>117</v>
      </c>
      <c r="D80" s="35" t="s">
        <v>268</v>
      </c>
      <c r="E80" s="7">
        <v>3713.4</v>
      </c>
      <c r="F80" s="7">
        <v>3713.4</v>
      </c>
      <c r="G80" s="36">
        <f t="shared" si="1"/>
        <v>0</v>
      </c>
    </row>
    <row r="81" spans="1:7" s="77" customFormat="1" x14ac:dyDescent="0.25">
      <c r="A81" s="79">
        <v>43861</v>
      </c>
      <c r="B81" s="80"/>
      <c r="C81" s="35" t="s">
        <v>35</v>
      </c>
      <c r="D81" s="99" t="s">
        <v>265</v>
      </c>
      <c r="E81" s="7">
        <v>1220.3</v>
      </c>
      <c r="F81" s="7">
        <v>1220.3</v>
      </c>
      <c r="G81" s="36">
        <f t="shared" si="1"/>
        <v>0</v>
      </c>
    </row>
    <row r="82" spans="1:7" s="77" customFormat="1" x14ac:dyDescent="0.25">
      <c r="A82" s="79">
        <v>43861</v>
      </c>
      <c r="B82" s="80"/>
      <c r="C82" s="35" t="s">
        <v>28</v>
      </c>
      <c r="D82" s="99" t="s">
        <v>265</v>
      </c>
      <c r="E82" s="7">
        <v>2006.2</v>
      </c>
      <c r="F82" s="7">
        <v>2006.2</v>
      </c>
      <c r="G82" s="36">
        <f t="shared" si="1"/>
        <v>0</v>
      </c>
    </row>
    <row r="83" spans="1:7" s="77" customFormat="1" x14ac:dyDescent="0.25">
      <c r="A83" s="79">
        <v>43861</v>
      </c>
      <c r="B83" s="80"/>
      <c r="C83" s="35" t="s">
        <v>22</v>
      </c>
      <c r="D83" s="99" t="s">
        <v>265</v>
      </c>
      <c r="E83" s="7">
        <v>1564.87</v>
      </c>
      <c r="F83" s="7">
        <v>1564.87</v>
      </c>
      <c r="G83" s="36">
        <f t="shared" si="1"/>
        <v>0</v>
      </c>
    </row>
    <row r="84" spans="1:7" s="77" customFormat="1" x14ac:dyDescent="0.25">
      <c r="A84" s="79">
        <v>43861</v>
      </c>
      <c r="B84" s="80"/>
      <c r="C84" s="35" t="s">
        <v>13</v>
      </c>
      <c r="D84" s="99" t="s">
        <v>265</v>
      </c>
      <c r="E84" s="7">
        <v>1551.26</v>
      </c>
      <c r="F84" s="7">
        <v>1551.26</v>
      </c>
      <c r="G84" s="36">
        <f t="shared" si="1"/>
        <v>0</v>
      </c>
    </row>
    <row r="85" spans="1:7" s="77" customFormat="1" x14ac:dyDescent="0.25">
      <c r="A85" s="79">
        <v>43861</v>
      </c>
      <c r="B85" s="80"/>
      <c r="C85" s="35" t="s">
        <v>21</v>
      </c>
      <c r="D85" s="99" t="s">
        <v>265</v>
      </c>
      <c r="E85" s="7">
        <v>1606.27</v>
      </c>
      <c r="F85" s="7">
        <v>1606.27</v>
      </c>
      <c r="G85" s="36">
        <f t="shared" si="1"/>
        <v>0</v>
      </c>
    </row>
    <row r="86" spans="1:7" s="77" customFormat="1" x14ac:dyDescent="0.25">
      <c r="A86" s="79">
        <v>43861</v>
      </c>
      <c r="B86" s="80"/>
      <c r="C86" s="35" t="s">
        <v>26</v>
      </c>
      <c r="D86" s="35" t="s">
        <v>270</v>
      </c>
      <c r="E86" s="7">
        <v>2188.84</v>
      </c>
      <c r="F86" s="7">
        <v>2188.84</v>
      </c>
      <c r="G86" s="36">
        <f t="shared" si="1"/>
        <v>0</v>
      </c>
    </row>
    <row r="87" spans="1:7" s="77" customFormat="1" x14ac:dyDescent="0.25">
      <c r="A87" s="79">
        <v>43861</v>
      </c>
      <c r="B87" s="80"/>
      <c r="C87" s="35" t="s">
        <v>20</v>
      </c>
      <c r="D87" s="99" t="s">
        <v>265</v>
      </c>
      <c r="E87" s="7">
        <v>1792.19</v>
      </c>
      <c r="F87" s="7">
        <v>1792.19</v>
      </c>
      <c r="G87" s="36">
        <f t="shared" si="1"/>
        <v>0</v>
      </c>
    </row>
    <row r="88" spans="1:7" s="77" customFormat="1" x14ac:dyDescent="0.25">
      <c r="A88" s="79">
        <v>43861</v>
      </c>
      <c r="B88" s="80"/>
      <c r="C88" s="35" t="s">
        <v>7</v>
      </c>
      <c r="D88" s="35" t="s">
        <v>271</v>
      </c>
      <c r="E88" s="7">
        <v>2457.62</v>
      </c>
      <c r="F88" s="7">
        <v>2457.62</v>
      </c>
      <c r="G88" s="36">
        <f t="shared" si="1"/>
        <v>0</v>
      </c>
    </row>
    <row r="89" spans="1:7" s="77" customFormat="1" x14ac:dyDescent="0.25">
      <c r="A89" s="79">
        <v>43861</v>
      </c>
      <c r="B89" s="80"/>
      <c r="C89" s="35" t="s">
        <v>8</v>
      </c>
      <c r="D89" s="35" t="s">
        <v>272</v>
      </c>
      <c r="E89" s="7">
        <v>5307.57</v>
      </c>
      <c r="F89" s="7">
        <v>5307.57</v>
      </c>
      <c r="G89" s="36">
        <f t="shared" si="1"/>
        <v>0</v>
      </c>
    </row>
    <row r="90" spans="1:7" s="77" customFormat="1" x14ac:dyDescent="0.25">
      <c r="A90" s="79">
        <v>43861</v>
      </c>
      <c r="B90" s="80"/>
      <c r="C90" s="35" t="s">
        <v>29</v>
      </c>
      <c r="D90" s="35" t="s">
        <v>273</v>
      </c>
      <c r="E90" s="7">
        <v>2227.21</v>
      </c>
      <c r="F90" s="7">
        <v>2227.21</v>
      </c>
      <c r="G90" s="36">
        <f t="shared" si="1"/>
        <v>0</v>
      </c>
    </row>
    <row r="91" spans="1:7" s="77" customFormat="1" x14ac:dyDescent="0.25">
      <c r="A91" s="79">
        <v>43861</v>
      </c>
      <c r="B91" s="80"/>
      <c r="C91" s="35" t="s">
        <v>118</v>
      </c>
      <c r="D91" s="35" t="s">
        <v>274</v>
      </c>
      <c r="E91" s="7">
        <v>2251.42</v>
      </c>
      <c r="F91" s="7">
        <v>2251.42</v>
      </c>
      <c r="G91" s="36">
        <f t="shared" si="1"/>
        <v>0</v>
      </c>
    </row>
    <row r="92" spans="1:7" s="77" customFormat="1" x14ac:dyDescent="0.25">
      <c r="A92" s="79">
        <v>43861</v>
      </c>
      <c r="B92" s="80"/>
      <c r="C92" s="35" t="s">
        <v>6</v>
      </c>
      <c r="D92" s="99" t="s">
        <v>265</v>
      </c>
      <c r="E92" s="7">
        <v>1530.18</v>
      </c>
      <c r="F92" s="7">
        <v>1530.18</v>
      </c>
      <c r="G92" s="36">
        <f t="shared" si="1"/>
        <v>0</v>
      </c>
    </row>
    <row r="93" spans="1:7" s="77" customFormat="1" x14ac:dyDescent="0.25">
      <c r="A93" s="79">
        <v>43861</v>
      </c>
      <c r="B93" s="80"/>
      <c r="C93" s="35" t="s">
        <v>17</v>
      </c>
      <c r="D93" s="35" t="s">
        <v>275</v>
      </c>
      <c r="E93" s="7">
        <v>3317.3</v>
      </c>
      <c r="F93" s="7">
        <v>3317.3</v>
      </c>
      <c r="G93" s="36">
        <f t="shared" si="1"/>
        <v>0</v>
      </c>
    </row>
    <row r="94" spans="1:7" s="77" customFormat="1" x14ac:dyDescent="0.25">
      <c r="A94" s="79">
        <v>43861</v>
      </c>
      <c r="B94" s="80"/>
      <c r="C94" s="35" t="s">
        <v>40</v>
      </c>
      <c r="D94" s="99" t="s">
        <v>265</v>
      </c>
      <c r="E94" s="7">
        <v>2159.3200000000002</v>
      </c>
      <c r="F94" s="7">
        <v>2159.3200000000002</v>
      </c>
      <c r="G94" s="36">
        <f t="shared" si="1"/>
        <v>0</v>
      </c>
    </row>
    <row r="95" spans="1:7" s="77" customFormat="1" x14ac:dyDescent="0.25">
      <c r="A95" s="79">
        <v>43861</v>
      </c>
      <c r="B95" s="80"/>
      <c r="C95" s="35" t="s">
        <v>16</v>
      </c>
      <c r="D95" s="35" t="s">
        <v>276</v>
      </c>
      <c r="E95" s="7">
        <v>2172.1999999999998</v>
      </c>
      <c r="F95" s="7">
        <v>2172.1999999999998</v>
      </c>
      <c r="G95" s="36">
        <f t="shared" si="1"/>
        <v>0</v>
      </c>
    </row>
    <row r="96" spans="1:7" s="77" customFormat="1" x14ac:dyDescent="0.25">
      <c r="A96" s="79">
        <v>43861</v>
      </c>
      <c r="B96" s="80"/>
      <c r="C96" s="35" t="s">
        <v>30</v>
      </c>
      <c r="D96" s="35" t="s">
        <v>275</v>
      </c>
      <c r="E96" s="7">
        <v>4206.03</v>
      </c>
      <c r="F96" s="7">
        <v>4206.03</v>
      </c>
      <c r="G96" s="36">
        <f t="shared" si="1"/>
        <v>0</v>
      </c>
    </row>
    <row r="97" spans="1:7" s="77" customFormat="1" x14ac:dyDescent="0.25">
      <c r="A97" s="79">
        <v>43861</v>
      </c>
      <c r="B97" s="80"/>
      <c r="C97" s="35" t="s">
        <v>31</v>
      </c>
      <c r="D97" s="35" t="s">
        <v>277</v>
      </c>
      <c r="E97" s="7">
        <v>1671.5</v>
      </c>
      <c r="F97" s="7">
        <v>1671.5</v>
      </c>
      <c r="G97" s="36">
        <f t="shared" si="1"/>
        <v>0</v>
      </c>
    </row>
    <row r="98" spans="1:7" s="77" customFormat="1" x14ac:dyDescent="0.25">
      <c r="A98" s="79">
        <v>43861</v>
      </c>
      <c r="B98" s="80"/>
      <c r="C98" s="35" t="s">
        <v>5</v>
      </c>
      <c r="D98" s="99" t="s">
        <v>265</v>
      </c>
      <c r="E98" s="7">
        <v>2065.19</v>
      </c>
      <c r="F98" s="7">
        <v>2065.19</v>
      </c>
      <c r="G98" s="36">
        <f t="shared" si="1"/>
        <v>0</v>
      </c>
    </row>
    <row r="99" spans="1:7" s="77" customFormat="1" x14ac:dyDescent="0.25">
      <c r="A99" s="79">
        <v>43861</v>
      </c>
      <c r="B99" s="80"/>
      <c r="C99" s="35" t="s">
        <v>41</v>
      </c>
      <c r="D99" s="99" t="s">
        <v>265</v>
      </c>
      <c r="E99" s="7">
        <v>1745.74</v>
      </c>
      <c r="F99" s="7">
        <v>1745.74</v>
      </c>
      <c r="G99" s="36">
        <f t="shared" si="1"/>
        <v>0</v>
      </c>
    </row>
    <row r="100" spans="1:7" s="77" customFormat="1" x14ac:dyDescent="0.25">
      <c r="A100" s="79">
        <v>43861</v>
      </c>
      <c r="B100" s="80"/>
      <c r="C100" s="35" t="s">
        <v>15</v>
      </c>
      <c r="D100" s="35" t="s">
        <v>276</v>
      </c>
      <c r="E100" s="7">
        <v>2172.0100000000002</v>
      </c>
      <c r="F100" s="7">
        <v>2172.0100000000002</v>
      </c>
      <c r="G100" s="36">
        <f t="shared" si="1"/>
        <v>0</v>
      </c>
    </row>
    <row r="101" spans="1:7" s="77" customFormat="1" x14ac:dyDescent="0.25">
      <c r="A101" s="79">
        <v>43861</v>
      </c>
      <c r="B101" s="80"/>
      <c r="C101" s="35" t="s">
        <v>42</v>
      </c>
      <c r="D101" s="35" t="s">
        <v>265</v>
      </c>
      <c r="E101" s="42">
        <v>1455.6</v>
      </c>
      <c r="F101" s="42">
        <v>1455.6</v>
      </c>
      <c r="G101" s="36">
        <f t="shared" si="1"/>
        <v>0</v>
      </c>
    </row>
    <row r="102" spans="1:7" s="77" customFormat="1" x14ac:dyDescent="0.25">
      <c r="A102" s="79">
        <v>43861</v>
      </c>
      <c r="B102" s="80"/>
      <c r="C102" s="35" t="s">
        <v>4</v>
      </c>
      <c r="D102" s="35" t="s">
        <v>278</v>
      </c>
      <c r="E102" s="42">
        <v>1310.47</v>
      </c>
      <c r="F102" s="42">
        <v>1310.47</v>
      </c>
      <c r="G102" s="36">
        <f t="shared" si="1"/>
        <v>0</v>
      </c>
    </row>
    <row r="103" spans="1:7" s="77" customFormat="1" x14ac:dyDescent="0.25">
      <c r="A103" s="79">
        <v>43861</v>
      </c>
      <c r="B103" s="80"/>
      <c r="C103" s="35" t="s">
        <v>2</v>
      </c>
      <c r="D103" s="99" t="s">
        <v>265</v>
      </c>
      <c r="E103" s="42">
        <v>1330.68</v>
      </c>
      <c r="F103" s="42">
        <v>1330.68</v>
      </c>
      <c r="G103" s="36">
        <f t="shared" si="1"/>
        <v>0</v>
      </c>
    </row>
    <row r="104" spans="1:7" s="77" customFormat="1" x14ac:dyDescent="0.25">
      <c r="A104" s="79">
        <v>43861</v>
      </c>
      <c r="B104" s="80"/>
      <c r="C104" s="35" t="s">
        <v>32</v>
      </c>
      <c r="D104" s="99" t="s">
        <v>265</v>
      </c>
      <c r="E104" s="42">
        <v>1666.55</v>
      </c>
      <c r="F104" s="42">
        <v>1666.55</v>
      </c>
      <c r="G104" s="36">
        <f t="shared" si="1"/>
        <v>0</v>
      </c>
    </row>
    <row r="105" spans="1:7" s="77" customFormat="1" x14ac:dyDescent="0.25">
      <c r="A105" s="79">
        <v>43861</v>
      </c>
      <c r="B105" s="80"/>
      <c r="C105" s="35" t="s">
        <v>37</v>
      </c>
      <c r="D105" s="35" t="s">
        <v>275</v>
      </c>
      <c r="E105" s="42">
        <v>1118.94</v>
      </c>
      <c r="F105" s="42">
        <v>1118.94</v>
      </c>
      <c r="G105" s="36">
        <f t="shared" si="1"/>
        <v>0</v>
      </c>
    </row>
    <row r="106" spans="1:7" s="77" customFormat="1" x14ac:dyDescent="0.25">
      <c r="A106" s="79">
        <v>43861</v>
      </c>
      <c r="B106" s="80"/>
      <c r="C106" s="35" t="s">
        <v>3</v>
      </c>
      <c r="D106" s="99" t="s">
        <v>265</v>
      </c>
      <c r="E106" s="42">
        <v>1661.01</v>
      </c>
      <c r="F106" s="42">
        <v>1661.01</v>
      </c>
      <c r="G106" s="36">
        <f t="shared" si="1"/>
        <v>0</v>
      </c>
    </row>
    <row r="107" spans="1:7" s="77" customFormat="1" x14ac:dyDescent="0.25">
      <c r="A107" s="79">
        <v>43861</v>
      </c>
      <c r="B107" s="80"/>
      <c r="C107" s="35" t="s">
        <v>12</v>
      </c>
      <c r="D107" s="99" t="s">
        <v>265</v>
      </c>
      <c r="E107" s="42">
        <v>1596.3</v>
      </c>
      <c r="F107" s="42">
        <v>1596.3</v>
      </c>
      <c r="G107" s="36">
        <f t="shared" si="1"/>
        <v>0</v>
      </c>
    </row>
    <row r="108" spans="1:7" s="77" customFormat="1" x14ac:dyDescent="0.25">
      <c r="A108" s="79">
        <v>43861</v>
      </c>
      <c r="B108" s="80"/>
      <c r="C108" s="35" t="s">
        <v>38</v>
      </c>
      <c r="D108" s="35" t="s">
        <v>279</v>
      </c>
      <c r="E108" s="42">
        <v>2000.6</v>
      </c>
      <c r="F108" s="42">
        <v>2000.6</v>
      </c>
      <c r="G108" s="36">
        <f t="shared" si="1"/>
        <v>0</v>
      </c>
    </row>
    <row r="109" spans="1:7" s="77" customFormat="1" x14ac:dyDescent="0.25">
      <c r="A109" s="79">
        <v>43861</v>
      </c>
      <c r="B109" s="80"/>
      <c r="C109" s="35" t="s">
        <v>18</v>
      </c>
      <c r="D109" s="99" t="s">
        <v>265</v>
      </c>
      <c r="E109" s="42">
        <v>1711.7</v>
      </c>
      <c r="F109" s="42">
        <v>1711.7</v>
      </c>
      <c r="G109" s="36">
        <f t="shared" si="1"/>
        <v>0</v>
      </c>
    </row>
    <row r="110" spans="1:7" s="77" customFormat="1" x14ac:dyDescent="0.25">
      <c r="A110" s="79">
        <v>43861</v>
      </c>
      <c r="B110" s="80"/>
      <c r="C110" s="35" t="s">
        <v>19</v>
      </c>
      <c r="D110" s="99" t="s">
        <v>265</v>
      </c>
      <c r="E110" s="44">
        <v>1728.7</v>
      </c>
      <c r="F110" s="44">
        <v>1728.7</v>
      </c>
      <c r="G110" s="36">
        <f t="shared" si="1"/>
        <v>0</v>
      </c>
    </row>
    <row r="111" spans="1:7" x14ac:dyDescent="0.25">
      <c r="A111" s="68"/>
      <c r="B111" s="78"/>
      <c r="C111" s="35"/>
      <c r="D111" s="35"/>
      <c r="E111" s="36">
        <f>SUM(E5:E110)</f>
        <v>159148.97000000003</v>
      </c>
      <c r="F111" s="36">
        <f>SUM(F5:F110)</f>
        <v>159148.97000000003</v>
      </c>
      <c r="G111" s="36">
        <f>SUM(G5:G61)</f>
        <v>0</v>
      </c>
    </row>
    <row r="112" spans="1:7" x14ac:dyDescent="0.25">
      <c r="A112" s="85" t="s">
        <v>255</v>
      </c>
      <c r="B112" s="86"/>
      <c r="C112" s="3"/>
      <c r="D112" s="87">
        <f>COUNT(A5:A110)</f>
        <v>106</v>
      </c>
    </row>
    <row r="113" spans="1:7" x14ac:dyDescent="0.25">
      <c r="A113" s="88" t="s">
        <v>256</v>
      </c>
      <c r="B113" s="86"/>
      <c r="C113" s="3"/>
      <c r="D113" s="89">
        <f>E111</f>
        <v>159148.97000000003</v>
      </c>
    </row>
    <row r="114" spans="1:7" x14ac:dyDescent="0.25">
      <c r="A114" s="88" t="s">
        <v>257</v>
      </c>
      <c r="B114" s="86"/>
      <c r="C114" s="3"/>
      <c r="D114" s="89">
        <f>F111</f>
        <v>159148.97000000003</v>
      </c>
    </row>
    <row r="115" spans="1:7" x14ac:dyDescent="0.25">
      <c r="A115" s="88" t="s">
        <v>258</v>
      </c>
      <c r="B115" s="86"/>
      <c r="C115" s="3"/>
      <c r="D115" s="89">
        <f>G111</f>
        <v>0</v>
      </c>
    </row>
    <row r="116" spans="1:7" x14ac:dyDescent="0.25">
      <c r="A116" s="3"/>
      <c r="B116" s="86"/>
      <c r="C116" s="3"/>
      <c r="D116" s="3"/>
    </row>
    <row r="117" spans="1:7" x14ac:dyDescent="0.25">
      <c r="A117" s="90" t="s">
        <v>259</v>
      </c>
      <c r="B117" s="91"/>
      <c r="C117" s="92"/>
      <c r="D117" s="93"/>
      <c r="E117" s="29"/>
      <c r="F117" s="29"/>
      <c r="G117" s="29"/>
    </row>
    <row r="118" spans="1:7" x14ac:dyDescent="0.25">
      <c r="A118" s="90" t="s">
        <v>260</v>
      </c>
      <c r="B118" s="91"/>
      <c r="C118" s="92"/>
      <c r="D118" s="93"/>
      <c r="E118" s="29"/>
      <c r="F118" s="29"/>
      <c r="G118" s="29"/>
    </row>
    <row r="119" spans="1:7" x14ac:dyDescent="0.25">
      <c r="A119" s="90" t="s">
        <v>261</v>
      </c>
      <c r="B119" s="91"/>
      <c r="C119" s="92"/>
      <c r="D119" s="93"/>
      <c r="E119" s="29"/>
      <c r="F119" s="29"/>
      <c r="G119" s="29"/>
    </row>
    <row r="120" spans="1:7" x14ac:dyDescent="0.25">
      <c r="A120" s="90"/>
      <c r="B120" s="91"/>
      <c r="C120" s="92"/>
      <c r="D120" s="93"/>
      <c r="E120" s="29"/>
      <c r="F120" s="29"/>
      <c r="G120" s="29"/>
    </row>
    <row r="121" spans="1:7" x14ac:dyDescent="0.25">
      <c r="A121" s="94" t="s">
        <v>262</v>
      </c>
      <c r="B121" s="95"/>
      <c r="C121" s="48"/>
      <c r="D121" s="48"/>
      <c r="E121" s="29"/>
      <c r="F121" s="29"/>
      <c r="G121" s="29"/>
    </row>
    <row r="122" spans="1:7" x14ac:dyDescent="0.25">
      <c r="A122" s="94"/>
      <c r="B122" s="95"/>
      <c r="C122" s="48"/>
      <c r="D122" s="48"/>
      <c r="E122" s="29"/>
      <c r="F122" s="29"/>
      <c r="G122" s="29"/>
    </row>
    <row r="123" spans="1:7" x14ac:dyDescent="0.25">
      <c r="A123" s="94"/>
      <c r="B123" s="95"/>
      <c r="C123" s="48"/>
      <c r="D123" s="48"/>
      <c r="E123" s="29"/>
      <c r="F123" s="29"/>
      <c r="G123" s="29"/>
    </row>
    <row r="124" spans="1:7" x14ac:dyDescent="0.25">
      <c r="A124" s="94"/>
      <c r="B124" s="95"/>
      <c r="C124" s="48"/>
      <c r="D124" s="48"/>
      <c r="E124" s="29"/>
      <c r="F124" s="29"/>
      <c r="G124" s="29"/>
    </row>
    <row r="125" spans="1:7" x14ac:dyDescent="0.25">
      <c r="A125" s="94"/>
      <c r="B125" s="95"/>
      <c r="C125" s="48"/>
      <c r="D125" s="48"/>
      <c r="E125" s="29"/>
      <c r="F125" s="29"/>
      <c r="G125" s="29"/>
    </row>
    <row r="126" spans="1:7" x14ac:dyDescent="0.25">
      <c r="A126" s="96"/>
      <c r="B126" s="53" t="s">
        <v>121</v>
      </c>
      <c r="C126" s="97"/>
      <c r="D126" s="54" t="s">
        <v>122</v>
      </c>
      <c r="E126" s="29"/>
      <c r="F126" s="29"/>
      <c r="G126" s="29"/>
    </row>
    <row r="127" spans="1:7" x14ac:dyDescent="0.25">
      <c r="A127" s="48"/>
      <c r="B127" s="50" t="s">
        <v>123</v>
      </c>
      <c r="C127" s="97"/>
      <c r="D127" s="55" t="s">
        <v>124</v>
      </c>
      <c r="E127" s="29"/>
      <c r="F127" s="29"/>
      <c r="G127" s="29"/>
    </row>
    <row r="128" spans="1:7" x14ac:dyDescent="0.25">
      <c r="A128" s="48"/>
      <c r="B128" s="50" t="s">
        <v>125</v>
      </c>
      <c r="C128" s="97"/>
      <c r="D128" s="55" t="s">
        <v>126</v>
      </c>
      <c r="E128" s="29"/>
      <c r="F128" s="29"/>
      <c r="G128" s="29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70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4"/>
  <sheetViews>
    <sheetView tabSelected="1" topLeftCell="A34" zoomScaleNormal="100" workbookViewId="0">
      <selection activeCell="H63" sqref="H63"/>
    </sheetView>
  </sheetViews>
  <sheetFormatPr defaultRowHeight="15" x14ac:dyDescent="0.25"/>
  <cols>
    <col min="1" max="1" width="11" style="33" bestFit="1" customWidth="1"/>
    <col min="2" max="2" width="71.140625" style="29" customWidth="1"/>
    <col min="3" max="3" width="10.42578125" style="30" bestFit="1" customWidth="1"/>
    <col min="4" max="5" width="10.42578125" style="30" customWidth="1"/>
    <col min="6" max="16384" width="9.140625" style="29"/>
  </cols>
  <sheetData>
    <row r="1" spans="1:5" s="3" customFormat="1" x14ac:dyDescent="0.25">
      <c r="A1" s="6" t="s">
        <v>52</v>
      </c>
      <c r="B1" s="5"/>
      <c r="C1" s="6"/>
      <c r="D1" s="6"/>
      <c r="E1" s="4"/>
    </row>
    <row r="2" spans="1:5" s="3" customFormat="1" x14ac:dyDescent="0.25">
      <c r="A2" s="2"/>
      <c r="B2" s="17"/>
      <c r="C2" s="15"/>
      <c r="D2" s="4"/>
      <c r="E2" s="4"/>
    </row>
    <row r="3" spans="1:5" s="3" customFormat="1" x14ac:dyDescent="0.25">
      <c r="A3" s="6" t="s">
        <v>71</v>
      </c>
      <c r="B3" s="5"/>
      <c r="C3" s="6"/>
      <c r="D3" s="6"/>
      <c r="E3" s="4"/>
    </row>
    <row r="4" spans="1:5" s="3" customFormat="1" x14ac:dyDescent="0.25">
      <c r="A4" s="6" t="s">
        <v>72</v>
      </c>
      <c r="B4" s="5"/>
      <c r="C4" s="6"/>
      <c r="D4" s="6"/>
      <c r="E4" s="4"/>
    </row>
    <row r="5" spans="1:5" s="3" customFormat="1" x14ac:dyDescent="0.25">
      <c r="A5" s="2"/>
      <c r="B5" s="17"/>
      <c r="C5" s="15"/>
      <c r="D5" s="4"/>
      <c r="E5" s="4"/>
    </row>
    <row r="6" spans="1:5" s="3" customFormat="1" x14ac:dyDescent="0.25">
      <c r="A6" s="11" t="s">
        <v>53</v>
      </c>
      <c r="B6" s="16"/>
      <c r="C6" s="15"/>
      <c r="D6" s="4"/>
      <c r="E6" s="1" t="s">
        <v>54</v>
      </c>
    </row>
    <row r="7" spans="1:5" s="3" customFormat="1" x14ac:dyDescent="0.25">
      <c r="A7" s="11" t="s">
        <v>70</v>
      </c>
      <c r="B7" s="17"/>
      <c r="C7" s="15"/>
      <c r="D7" s="4"/>
      <c r="E7" s="1" t="s">
        <v>55</v>
      </c>
    </row>
    <row r="8" spans="1:5" s="3" customFormat="1" x14ac:dyDescent="0.25">
      <c r="A8" s="11" t="s">
        <v>56</v>
      </c>
      <c r="B8" s="17"/>
      <c r="C8" s="15"/>
      <c r="D8" s="4"/>
      <c r="E8" s="1" t="s">
        <v>57</v>
      </c>
    </row>
    <row r="9" spans="1:5" s="3" customFormat="1" x14ac:dyDescent="0.25">
      <c r="A9" s="9" t="s">
        <v>58</v>
      </c>
      <c r="B9" s="17"/>
      <c r="C9" s="4"/>
      <c r="D9" s="4"/>
      <c r="E9" s="1" t="s">
        <v>59</v>
      </c>
    </row>
    <row r="10" spans="1:5" s="3" customFormat="1" x14ac:dyDescent="0.25">
      <c r="A10" s="11" t="s">
        <v>281</v>
      </c>
      <c r="B10" s="16"/>
      <c r="C10" s="4"/>
      <c r="D10" s="4"/>
      <c r="E10" s="8" t="s">
        <v>60</v>
      </c>
    </row>
    <row r="11" spans="1:5" s="3" customFormat="1" x14ac:dyDescent="0.25">
      <c r="A11" s="11" t="s">
        <v>61</v>
      </c>
      <c r="B11" s="16"/>
      <c r="C11" s="4"/>
      <c r="D11" s="4"/>
      <c r="E11" s="10" t="s">
        <v>62</v>
      </c>
    </row>
    <row r="12" spans="1:5" s="3" customFormat="1" x14ac:dyDescent="0.25">
      <c r="A12" s="27" t="s">
        <v>63</v>
      </c>
      <c r="B12" s="26"/>
      <c r="C12" s="24"/>
      <c r="D12" s="24"/>
      <c r="E12" s="26"/>
    </row>
    <row r="13" spans="1:5" s="3" customFormat="1" ht="16.5" x14ac:dyDescent="0.25">
      <c r="A13" s="22"/>
      <c r="B13" s="20"/>
      <c r="C13" s="20"/>
      <c r="D13" s="20"/>
      <c r="E13" s="20"/>
    </row>
    <row r="14" spans="1:5" s="3" customFormat="1" x14ac:dyDescent="0.25">
      <c r="A14" s="19" t="s">
        <v>64</v>
      </c>
      <c r="B14" s="13" t="s">
        <v>65</v>
      </c>
      <c r="C14" s="13" t="s">
        <v>66</v>
      </c>
      <c r="D14" s="13" t="s">
        <v>67</v>
      </c>
      <c r="E14" s="13" t="s">
        <v>68</v>
      </c>
    </row>
    <row r="15" spans="1:5" s="3" customFormat="1" x14ac:dyDescent="0.25">
      <c r="A15" s="14"/>
      <c r="B15" s="12" t="s">
        <v>69</v>
      </c>
      <c r="C15" s="7"/>
      <c r="D15" s="7"/>
      <c r="E15" s="28">
        <v>187.27</v>
      </c>
    </row>
    <row r="16" spans="1:5" s="3" customFormat="1" x14ac:dyDescent="0.25">
      <c r="A16" s="31">
        <v>43853</v>
      </c>
      <c r="B16" s="12" t="s">
        <v>73</v>
      </c>
      <c r="C16" s="7">
        <v>0</v>
      </c>
      <c r="D16" s="7">
        <v>150000</v>
      </c>
      <c r="E16" s="28">
        <f t="shared" ref="E16:E60" si="0">E15+D16-C16</f>
        <v>150187.26999999999</v>
      </c>
    </row>
    <row r="17" spans="1:5" x14ac:dyDescent="0.25">
      <c r="A17" s="31">
        <v>43853</v>
      </c>
      <c r="B17" s="67" t="s">
        <v>74</v>
      </c>
      <c r="C17" s="36">
        <v>55.7</v>
      </c>
      <c r="D17" s="36">
        <v>0</v>
      </c>
      <c r="E17" s="28">
        <f t="shared" si="0"/>
        <v>150131.56999999998</v>
      </c>
    </row>
    <row r="18" spans="1:5" x14ac:dyDescent="0.25">
      <c r="A18" s="31">
        <v>43853</v>
      </c>
      <c r="B18" s="35" t="s">
        <v>75</v>
      </c>
      <c r="C18" s="36">
        <v>34.9</v>
      </c>
      <c r="D18" s="36">
        <v>0</v>
      </c>
      <c r="E18" s="28">
        <f t="shared" si="0"/>
        <v>150096.66999999998</v>
      </c>
    </row>
    <row r="19" spans="1:5" x14ac:dyDescent="0.25">
      <c r="A19" s="31">
        <v>43853</v>
      </c>
      <c r="B19" s="35" t="s">
        <v>76</v>
      </c>
      <c r="C19" s="36">
        <v>400</v>
      </c>
      <c r="D19" s="36">
        <v>0</v>
      </c>
      <c r="E19" s="28">
        <f t="shared" si="0"/>
        <v>149696.66999999998</v>
      </c>
    </row>
    <row r="20" spans="1:5" x14ac:dyDescent="0.25">
      <c r="A20" s="31">
        <v>43853</v>
      </c>
      <c r="B20" s="35" t="s">
        <v>77</v>
      </c>
      <c r="C20" s="36">
        <v>31.5</v>
      </c>
      <c r="D20" s="36">
        <v>0</v>
      </c>
      <c r="E20" s="28">
        <f t="shared" si="0"/>
        <v>149665.16999999998</v>
      </c>
    </row>
    <row r="21" spans="1:5" x14ac:dyDescent="0.25">
      <c r="A21" s="31">
        <v>43853</v>
      </c>
      <c r="B21" s="35" t="s">
        <v>78</v>
      </c>
      <c r="C21" s="36">
        <v>87.3</v>
      </c>
      <c r="D21" s="36">
        <v>0</v>
      </c>
      <c r="E21" s="28">
        <f t="shared" si="0"/>
        <v>149577.87</v>
      </c>
    </row>
    <row r="22" spans="1:5" x14ac:dyDescent="0.25">
      <c r="A22" s="31">
        <v>43853</v>
      </c>
      <c r="B22" s="35" t="s">
        <v>79</v>
      </c>
      <c r="C22" s="36">
        <v>69.7</v>
      </c>
      <c r="D22" s="36">
        <v>0</v>
      </c>
      <c r="E22" s="28">
        <f t="shared" si="0"/>
        <v>149508.16999999998</v>
      </c>
    </row>
    <row r="23" spans="1:5" x14ac:dyDescent="0.25">
      <c r="A23" s="31">
        <v>43853</v>
      </c>
      <c r="B23" s="35" t="s">
        <v>80</v>
      </c>
      <c r="C23" s="36">
        <v>40.82</v>
      </c>
      <c r="D23" s="36">
        <v>0</v>
      </c>
      <c r="E23" s="28">
        <f t="shared" si="0"/>
        <v>149467.34999999998</v>
      </c>
    </row>
    <row r="24" spans="1:5" x14ac:dyDescent="0.25">
      <c r="A24" s="31">
        <v>43853</v>
      </c>
      <c r="B24" s="35" t="s">
        <v>81</v>
      </c>
      <c r="C24" s="36">
        <v>106.5</v>
      </c>
      <c r="D24" s="36">
        <v>0</v>
      </c>
      <c r="E24" s="28">
        <f t="shared" si="0"/>
        <v>149360.84999999998</v>
      </c>
    </row>
    <row r="25" spans="1:5" x14ac:dyDescent="0.25">
      <c r="A25" s="31">
        <v>43853</v>
      </c>
      <c r="B25" s="35" t="s">
        <v>82</v>
      </c>
      <c r="C25" s="36">
        <v>45</v>
      </c>
      <c r="D25" s="36">
        <v>0</v>
      </c>
      <c r="E25" s="28">
        <f t="shared" si="0"/>
        <v>149315.84999999998</v>
      </c>
    </row>
    <row r="26" spans="1:5" x14ac:dyDescent="0.25">
      <c r="A26" s="31">
        <v>43853</v>
      </c>
      <c r="B26" s="35" t="s">
        <v>83</v>
      </c>
      <c r="C26" s="36">
        <v>132.78</v>
      </c>
      <c r="D26" s="36">
        <v>0</v>
      </c>
      <c r="E26" s="28">
        <f t="shared" si="0"/>
        <v>149183.06999999998</v>
      </c>
    </row>
    <row r="27" spans="1:5" x14ac:dyDescent="0.25">
      <c r="A27" s="31">
        <v>43853</v>
      </c>
      <c r="B27" s="35" t="s">
        <v>84</v>
      </c>
      <c r="C27" s="36">
        <v>388.95</v>
      </c>
      <c r="D27" s="36">
        <v>0</v>
      </c>
      <c r="E27" s="28">
        <f t="shared" si="0"/>
        <v>148794.11999999997</v>
      </c>
    </row>
    <row r="28" spans="1:5" x14ac:dyDescent="0.25">
      <c r="A28" s="31">
        <v>43853</v>
      </c>
      <c r="B28" s="35" t="s">
        <v>85</v>
      </c>
      <c r="C28" s="36">
        <v>636.1</v>
      </c>
      <c r="D28" s="36">
        <v>0</v>
      </c>
      <c r="E28" s="28">
        <f t="shared" si="0"/>
        <v>148158.01999999996</v>
      </c>
    </row>
    <row r="29" spans="1:5" x14ac:dyDescent="0.25">
      <c r="A29" s="31">
        <v>43853</v>
      </c>
      <c r="B29" s="35" t="s">
        <v>86</v>
      </c>
      <c r="C29" s="36">
        <v>4834.5600000000004</v>
      </c>
      <c r="D29" s="36">
        <v>0</v>
      </c>
      <c r="E29" s="28">
        <f t="shared" si="0"/>
        <v>143323.45999999996</v>
      </c>
    </row>
    <row r="30" spans="1:5" x14ac:dyDescent="0.25">
      <c r="A30" s="31">
        <v>43853</v>
      </c>
      <c r="B30" s="35" t="s">
        <v>87</v>
      </c>
      <c r="C30" s="36">
        <v>43.5</v>
      </c>
      <c r="D30" s="36">
        <v>0</v>
      </c>
      <c r="E30" s="28">
        <f t="shared" si="0"/>
        <v>143279.95999999996</v>
      </c>
    </row>
    <row r="31" spans="1:5" x14ac:dyDescent="0.25">
      <c r="A31" s="31">
        <v>43853</v>
      </c>
      <c r="B31" s="35" t="s">
        <v>89</v>
      </c>
      <c r="C31" s="36">
        <v>614.16</v>
      </c>
      <c r="D31" s="36">
        <v>0</v>
      </c>
      <c r="E31" s="28">
        <f t="shared" si="0"/>
        <v>142665.79999999996</v>
      </c>
    </row>
    <row r="32" spans="1:5" x14ac:dyDescent="0.25">
      <c r="A32" s="31">
        <v>43853</v>
      </c>
      <c r="B32" s="35" t="s">
        <v>88</v>
      </c>
      <c r="C32" s="36">
        <v>163.15</v>
      </c>
      <c r="D32" s="36">
        <v>0</v>
      </c>
      <c r="E32" s="28">
        <f t="shared" si="0"/>
        <v>142502.64999999997</v>
      </c>
    </row>
    <row r="33" spans="1:5" x14ac:dyDescent="0.25">
      <c r="A33" s="31">
        <v>43853</v>
      </c>
      <c r="B33" s="35" t="s">
        <v>90</v>
      </c>
      <c r="C33" s="36">
        <v>181.29</v>
      </c>
      <c r="D33" s="36">
        <v>0</v>
      </c>
      <c r="E33" s="28">
        <f t="shared" si="0"/>
        <v>142321.35999999996</v>
      </c>
    </row>
    <row r="34" spans="1:5" x14ac:dyDescent="0.25">
      <c r="A34" s="31">
        <v>43853</v>
      </c>
      <c r="B34" s="35" t="s">
        <v>91</v>
      </c>
      <c r="C34" s="36">
        <v>153.07</v>
      </c>
      <c r="D34" s="36">
        <v>0</v>
      </c>
      <c r="E34" s="28">
        <f t="shared" si="0"/>
        <v>142168.28999999995</v>
      </c>
    </row>
    <row r="35" spans="1:5" x14ac:dyDescent="0.25">
      <c r="A35" s="31">
        <v>43853</v>
      </c>
      <c r="B35" s="35" t="s">
        <v>92</v>
      </c>
      <c r="C35" s="36">
        <v>208.2</v>
      </c>
      <c r="D35" s="36">
        <v>0</v>
      </c>
      <c r="E35" s="28">
        <f t="shared" si="0"/>
        <v>141960.08999999994</v>
      </c>
    </row>
    <row r="36" spans="1:5" x14ac:dyDescent="0.25">
      <c r="A36" s="31">
        <v>43853</v>
      </c>
      <c r="B36" s="35" t="s">
        <v>93</v>
      </c>
      <c r="C36" s="36">
        <v>290.12</v>
      </c>
      <c r="D36" s="36">
        <v>0</v>
      </c>
      <c r="E36" s="28">
        <f t="shared" si="0"/>
        <v>141669.96999999994</v>
      </c>
    </row>
    <row r="37" spans="1:5" x14ac:dyDescent="0.25">
      <c r="A37" s="31">
        <v>43853</v>
      </c>
      <c r="B37" s="35" t="s">
        <v>94</v>
      </c>
      <c r="C37" s="36">
        <v>267.52</v>
      </c>
      <c r="D37" s="36">
        <v>0</v>
      </c>
      <c r="E37" s="28">
        <f t="shared" si="0"/>
        <v>141402.44999999995</v>
      </c>
    </row>
    <row r="38" spans="1:5" x14ac:dyDescent="0.25">
      <c r="A38" s="31">
        <v>43853</v>
      </c>
      <c r="B38" s="35" t="s">
        <v>95</v>
      </c>
      <c r="C38" s="36">
        <v>1812.6</v>
      </c>
      <c r="D38" s="36">
        <v>0</v>
      </c>
      <c r="E38" s="28">
        <f t="shared" si="0"/>
        <v>139589.84999999995</v>
      </c>
    </row>
    <row r="39" spans="1:5" x14ac:dyDescent="0.25">
      <c r="A39" s="31">
        <v>43853</v>
      </c>
      <c r="B39" s="35" t="s">
        <v>280</v>
      </c>
      <c r="C39" s="36">
        <v>420.12</v>
      </c>
      <c r="D39" s="36">
        <v>0</v>
      </c>
      <c r="E39" s="28">
        <f t="shared" si="0"/>
        <v>139169.72999999995</v>
      </c>
    </row>
    <row r="40" spans="1:5" x14ac:dyDescent="0.25">
      <c r="A40" s="31">
        <v>43853</v>
      </c>
      <c r="B40" s="35" t="s">
        <v>96</v>
      </c>
      <c r="C40" s="36">
        <v>1050</v>
      </c>
      <c r="D40" s="36">
        <v>0</v>
      </c>
      <c r="E40" s="28">
        <f t="shared" si="0"/>
        <v>138119.72999999995</v>
      </c>
    </row>
    <row r="41" spans="1:5" x14ac:dyDescent="0.25">
      <c r="A41" s="31">
        <v>43853</v>
      </c>
      <c r="B41" s="35" t="s">
        <v>97</v>
      </c>
      <c r="C41" s="36">
        <v>139.22999999999999</v>
      </c>
      <c r="D41" s="36">
        <v>0</v>
      </c>
      <c r="E41" s="28">
        <f t="shared" si="0"/>
        <v>137980.49999999994</v>
      </c>
    </row>
    <row r="42" spans="1:5" x14ac:dyDescent="0.25">
      <c r="A42" s="31">
        <v>43853</v>
      </c>
      <c r="B42" s="35" t="s">
        <v>98</v>
      </c>
      <c r="C42" s="36">
        <v>124.9</v>
      </c>
      <c r="D42" s="36">
        <v>0</v>
      </c>
      <c r="E42" s="28">
        <f t="shared" si="0"/>
        <v>137855.59999999995</v>
      </c>
    </row>
    <row r="43" spans="1:5" x14ac:dyDescent="0.25">
      <c r="A43" s="31">
        <v>43853</v>
      </c>
      <c r="B43" s="35" t="s">
        <v>1</v>
      </c>
      <c r="C43" s="36">
        <v>1010</v>
      </c>
      <c r="D43" s="36">
        <v>0</v>
      </c>
      <c r="E43" s="28">
        <f t="shared" si="0"/>
        <v>136845.59999999995</v>
      </c>
    </row>
    <row r="44" spans="1:5" x14ac:dyDescent="0.25">
      <c r="A44" s="31">
        <v>43853</v>
      </c>
      <c r="B44" s="35" t="s">
        <v>99</v>
      </c>
      <c r="C44" s="36">
        <v>182.5</v>
      </c>
      <c r="D44" s="36">
        <v>0</v>
      </c>
      <c r="E44" s="28">
        <f t="shared" si="0"/>
        <v>136663.09999999995</v>
      </c>
    </row>
    <row r="45" spans="1:5" x14ac:dyDescent="0.25">
      <c r="A45" s="34">
        <v>43857</v>
      </c>
      <c r="B45" s="35" t="s">
        <v>100</v>
      </c>
      <c r="C45" s="36">
        <v>320</v>
      </c>
      <c r="D45" s="36">
        <v>0</v>
      </c>
      <c r="E45" s="28">
        <f t="shared" si="0"/>
        <v>136343.09999999995</v>
      </c>
    </row>
    <row r="46" spans="1:5" x14ac:dyDescent="0.25">
      <c r="A46" s="34">
        <v>43857</v>
      </c>
      <c r="B46" s="35" t="s">
        <v>101</v>
      </c>
      <c r="C46" s="36">
        <v>311.58</v>
      </c>
      <c r="D46" s="36">
        <v>0</v>
      </c>
      <c r="E46" s="28">
        <f t="shared" si="0"/>
        <v>136031.51999999996</v>
      </c>
    </row>
    <row r="47" spans="1:5" x14ac:dyDescent="0.25">
      <c r="A47" s="34">
        <v>43857</v>
      </c>
      <c r="B47" s="35" t="s">
        <v>102</v>
      </c>
      <c r="C47" s="36">
        <v>143</v>
      </c>
      <c r="D47" s="36">
        <v>0</v>
      </c>
      <c r="E47" s="28">
        <f t="shared" si="0"/>
        <v>135888.51999999996</v>
      </c>
    </row>
    <row r="48" spans="1:5" x14ac:dyDescent="0.25">
      <c r="A48" s="68">
        <v>43857</v>
      </c>
      <c r="B48" s="35" t="s">
        <v>103</v>
      </c>
      <c r="C48" s="36">
        <v>515.48</v>
      </c>
      <c r="D48" s="36">
        <v>0</v>
      </c>
      <c r="E48" s="28">
        <f t="shared" si="0"/>
        <v>135373.03999999995</v>
      </c>
    </row>
    <row r="49" spans="1:5" x14ac:dyDescent="0.25">
      <c r="A49" s="68">
        <v>43857</v>
      </c>
      <c r="B49" s="35" t="s">
        <v>238</v>
      </c>
      <c r="C49" s="36">
        <v>8351.2000000000007</v>
      </c>
      <c r="D49" s="36">
        <v>0</v>
      </c>
      <c r="E49" s="28">
        <f t="shared" si="0"/>
        <v>127021.83999999995</v>
      </c>
    </row>
    <row r="50" spans="1:5" x14ac:dyDescent="0.25">
      <c r="A50" s="68">
        <v>43857</v>
      </c>
      <c r="B50" s="35" t="s">
        <v>105</v>
      </c>
      <c r="C50" s="36">
        <v>1078.93</v>
      </c>
      <c r="D50" s="36">
        <v>0</v>
      </c>
      <c r="E50" s="28">
        <f t="shared" si="0"/>
        <v>125942.90999999996</v>
      </c>
    </row>
    <row r="51" spans="1:5" x14ac:dyDescent="0.25">
      <c r="A51" s="68">
        <v>43857</v>
      </c>
      <c r="B51" s="35" t="s">
        <v>104</v>
      </c>
      <c r="C51" s="36">
        <v>8635.31</v>
      </c>
      <c r="D51" s="36">
        <v>0</v>
      </c>
      <c r="E51" s="28">
        <f t="shared" si="0"/>
        <v>117307.59999999996</v>
      </c>
    </row>
    <row r="52" spans="1:5" x14ac:dyDescent="0.25">
      <c r="A52" s="68">
        <v>43857</v>
      </c>
      <c r="B52" s="35" t="s">
        <v>106</v>
      </c>
      <c r="C52" s="36">
        <v>72.989999999999995</v>
      </c>
      <c r="D52" s="36">
        <v>0</v>
      </c>
      <c r="E52" s="28">
        <f t="shared" si="0"/>
        <v>117234.60999999996</v>
      </c>
    </row>
    <row r="53" spans="1:5" x14ac:dyDescent="0.25">
      <c r="A53" s="68">
        <v>43857</v>
      </c>
      <c r="B53" s="35" t="s">
        <v>107</v>
      </c>
      <c r="C53" s="36">
        <v>1418.36</v>
      </c>
      <c r="D53" s="36">
        <v>0</v>
      </c>
      <c r="E53" s="28">
        <f t="shared" si="0"/>
        <v>115816.24999999996</v>
      </c>
    </row>
    <row r="54" spans="1:5" x14ac:dyDescent="0.25">
      <c r="A54" s="34">
        <v>43857</v>
      </c>
      <c r="B54" s="35" t="s">
        <v>108</v>
      </c>
      <c r="C54" s="36">
        <v>230</v>
      </c>
      <c r="D54" s="36">
        <v>0</v>
      </c>
      <c r="E54" s="28">
        <f t="shared" si="0"/>
        <v>115586.24999999996</v>
      </c>
    </row>
    <row r="55" spans="1:5" x14ac:dyDescent="0.25">
      <c r="A55" s="31">
        <v>43857</v>
      </c>
      <c r="B55" s="12" t="s">
        <v>109</v>
      </c>
      <c r="C55" s="7">
        <v>108069.58</v>
      </c>
      <c r="D55" s="7">
        <v>0</v>
      </c>
      <c r="E55" s="28">
        <f t="shared" si="0"/>
        <v>7516.6699999999546</v>
      </c>
    </row>
    <row r="56" spans="1:5" x14ac:dyDescent="0.25">
      <c r="A56" s="31">
        <v>43858</v>
      </c>
      <c r="B56" s="12" t="s">
        <v>201</v>
      </c>
      <c r="C56" s="7">
        <v>1450</v>
      </c>
      <c r="D56" s="7">
        <v>0</v>
      </c>
      <c r="E56" s="28">
        <f t="shared" si="0"/>
        <v>6066.6699999999546</v>
      </c>
    </row>
    <row r="57" spans="1:5" x14ac:dyDescent="0.25">
      <c r="A57" s="31">
        <v>43859</v>
      </c>
      <c r="B57" s="12" t="s">
        <v>202</v>
      </c>
      <c r="C57" s="7">
        <v>756.97</v>
      </c>
      <c r="D57" s="7">
        <v>0</v>
      </c>
      <c r="E57" s="28">
        <f t="shared" si="0"/>
        <v>5309.6999999999543</v>
      </c>
    </row>
    <row r="58" spans="1:5" x14ac:dyDescent="0.25">
      <c r="A58" s="31">
        <v>43860</v>
      </c>
      <c r="B58" s="12" t="s">
        <v>203</v>
      </c>
      <c r="C58" s="7">
        <v>92.7</v>
      </c>
      <c r="D58" s="7">
        <v>0</v>
      </c>
      <c r="E58" s="28">
        <f t="shared" si="0"/>
        <v>5216.9999999999545</v>
      </c>
    </row>
    <row r="59" spans="1:5" x14ac:dyDescent="0.25">
      <c r="A59" s="34">
        <v>43861</v>
      </c>
      <c r="B59" s="35" t="s">
        <v>110</v>
      </c>
      <c r="C59" s="36">
        <v>0</v>
      </c>
      <c r="D59" s="36">
        <v>45.68</v>
      </c>
      <c r="E59" s="28">
        <f t="shared" si="0"/>
        <v>5262.6799999999548</v>
      </c>
    </row>
    <row r="60" spans="1:5" x14ac:dyDescent="0.25">
      <c r="A60" s="34"/>
      <c r="B60" s="35" t="s">
        <v>111</v>
      </c>
      <c r="C60" s="36"/>
      <c r="D60" s="36"/>
      <c r="E60" s="28">
        <f t="shared" si="0"/>
        <v>5262.6799999999548</v>
      </c>
    </row>
    <row r="61" spans="1:5" x14ac:dyDescent="0.25">
      <c r="A61" s="100"/>
      <c r="B61" s="83"/>
      <c r="C61" s="84"/>
      <c r="D61" s="84"/>
      <c r="E61" s="21"/>
    </row>
    <row r="62" spans="1:5" ht="30" x14ac:dyDescent="0.25">
      <c r="A62" s="100"/>
      <c r="B62" s="101" t="s">
        <v>282</v>
      </c>
      <c r="C62" s="84"/>
      <c r="D62" s="84"/>
      <c r="E62" s="21"/>
    </row>
    <row r="63" spans="1:5" x14ac:dyDescent="0.25">
      <c r="A63" s="100"/>
      <c r="B63" s="83" t="s">
        <v>283</v>
      </c>
      <c r="C63" s="84"/>
      <c r="D63" s="84"/>
      <c r="E63" s="21"/>
    </row>
    <row r="64" spans="1:5" s="3" customFormat="1" ht="15.75" thickBot="1" x14ac:dyDescent="0.3">
      <c r="A64" s="32"/>
      <c r="B64" s="25"/>
      <c r="C64" s="23"/>
      <c r="D64" s="23"/>
      <c r="E64" s="21"/>
    </row>
    <row r="65" spans="1:5" s="3" customFormat="1" ht="15.75" thickBot="1" x14ac:dyDescent="0.3">
      <c r="A65" s="32"/>
      <c r="B65" s="37" t="s">
        <v>120</v>
      </c>
      <c r="C65" s="38">
        <v>43831</v>
      </c>
      <c r="D65" s="23"/>
      <c r="E65" s="21"/>
    </row>
    <row r="66" spans="1:5" s="3" customFormat="1" x14ac:dyDescent="0.25">
      <c r="A66" s="32"/>
      <c r="B66" s="39" t="s">
        <v>11</v>
      </c>
      <c r="C66" s="40">
        <v>2223.38</v>
      </c>
      <c r="D66" s="23"/>
      <c r="E66" s="21"/>
    </row>
    <row r="67" spans="1:5" s="3" customFormat="1" x14ac:dyDescent="0.25">
      <c r="A67" s="32"/>
      <c r="B67" s="12" t="s">
        <v>33</v>
      </c>
      <c r="C67" s="7">
        <v>2990.44</v>
      </c>
      <c r="D67" s="23"/>
      <c r="E67" s="21"/>
    </row>
    <row r="68" spans="1:5" s="3" customFormat="1" x14ac:dyDescent="0.25">
      <c r="A68" s="32"/>
      <c r="B68" s="12" t="s">
        <v>0</v>
      </c>
      <c r="C68" s="7">
        <v>2020.85</v>
      </c>
      <c r="D68" s="23"/>
      <c r="E68" s="21"/>
    </row>
    <row r="69" spans="1:5" s="3" customFormat="1" x14ac:dyDescent="0.25">
      <c r="A69" s="32"/>
      <c r="B69" s="12" t="s">
        <v>39</v>
      </c>
      <c r="C69" s="7">
        <v>1941.25</v>
      </c>
      <c r="D69" s="23"/>
      <c r="E69" s="21"/>
    </row>
    <row r="70" spans="1:5" s="3" customFormat="1" x14ac:dyDescent="0.25">
      <c r="A70" s="32"/>
      <c r="B70" s="12" t="s">
        <v>112</v>
      </c>
      <c r="C70" s="7">
        <v>1972.01</v>
      </c>
      <c r="D70" s="23"/>
      <c r="E70" s="21"/>
    </row>
    <row r="71" spans="1:5" s="3" customFormat="1" x14ac:dyDescent="0.25">
      <c r="A71" s="32"/>
      <c r="B71" s="12" t="s">
        <v>14</v>
      </c>
      <c r="C71" s="7">
        <v>2103.75</v>
      </c>
      <c r="D71" s="23"/>
      <c r="E71" s="21"/>
    </row>
    <row r="72" spans="1:5" s="3" customFormat="1" x14ac:dyDescent="0.25">
      <c r="A72" s="32"/>
      <c r="B72" s="12" t="s">
        <v>10</v>
      </c>
      <c r="C72" s="7">
        <v>2343.0100000000002</v>
      </c>
      <c r="D72" s="23"/>
      <c r="E72" s="21"/>
    </row>
    <row r="73" spans="1:5" s="3" customFormat="1" x14ac:dyDescent="0.25">
      <c r="A73" s="32"/>
      <c r="B73" s="12" t="s">
        <v>23</v>
      </c>
      <c r="C73" s="7">
        <v>1447.27</v>
      </c>
      <c r="D73" s="23"/>
      <c r="E73" s="21"/>
    </row>
    <row r="74" spans="1:5" s="3" customFormat="1" x14ac:dyDescent="0.25">
      <c r="A74" s="32"/>
      <c r="B74" s="12" t="s">
        <v>27</v>
      </c>
      <c r="C74" s="7">
        <v>2990.82</v>
      </c>
      <c r="D74" s="23"/>
      <c r="E74" s="21"/>
    </row>
    <row r="75" spans="1:5" s="3" customFormat="1" x14ac:dyDescent="0.25">
      <c r="A75" s="32"/>
      <c r="B75" s="12" t="s">
        <v>34</v>
      </c>
      <c r="C75" s="7">
        <v>3006.67</v>
      </c>
      <c r="D75" s="23"/>
      <c r="E75" s="21"/>
    </row>
    <row r="76" spans="1:5" s="3" customFormat="1" x14ac:dyDescent="0.25">
      <c r="A76" s="32"/>
      <c r="B76" s="12" t="s">
        <v>9</v>
      </c>
      <c r="C76" s="7">
        <v>1607.18</v>
      </c>
      <c r="D76" s="23"/>
      <c r="E76" s="21"/>
    </row>
    <row r="77" spans="1:5" s="3" customFormat="1" x14ac:dyDescent="0.25">
      <c r="A77" s="32"/>
      <c r="B77" s="12" t="s">
        <v>24</v>
      </c>
      <c r="C77" s="7">
        <v>2002.56</v>
      </c>
      <c r="D77" s="23"/>
      <c r="E77" s="21"/>
    </row>
    <row r="78" spans="1:5" s="3" customFormat="1" x14ac:dyDescent="0.25">
      <c r="A78" s="32"/>
      <c r="B78" s="12" t="s">
        <v>25</v>
      </c>
      <c r="C78" s="7">
        <v>1920.27</v>
      </c>
      <c r="D78" s="23"/>
      <c r="E78" s="21"/>
    </row>
    <row r="79" spans="1:5" s="3" customFormat="1" x14ac:dyDescent="0.25">
      <c r="A79" s="32"/>
      <c r="B79" s="12" t="s">
        <v>113</v>
      </c>
      <c r="C79" s="7">
        <v>2582.58</v>
      </c>
      <c r="D79" s="23"/>
      <c r="E79" s="21"/>
    </row>
    <row r="80" spans="1:5" s="3" customFormat="1" x14ac:dyDescent="0.25">
      <c r="A80" s="32"/>
      <c r="B80" s="12" t="s">
        <v>36</v>
      </c>
      <c r="C80" s="7">
        <v>3555.37</v>
      </c>
      <c r="D80" s="23"/>
      <c r="E80" s="21"/>
    </row>
    <row r="81" spans="1:5" s="3" customFormat="1" x14ac:dyDescent="0.25">
      <c r="A81" s="32"/>
      <c r="B81" s="12" t="s">
        <v>114</v>
      </c>
      <c r="C81" s="7">
        <v>4608.51</v>
      </c>
      <c r="D81" s="23"/>
      <c r="E81" s="21"/>
    </row>
    <row r="82" spans="1:5" s="3" customFormat="1" x14ac:dyDescent="0.25">
      <c r="A82" s="32"/>
      <c r="B82" s="12" t="s">
        <v>115</v>
      </c>
      <c r="C82" s="7">
        <v>2038.57</v>
      </c>
      <c r="D82" s="23"/>
      <c r="E82" s="21"/>
    </row>
    <row r="83" spans="1:5" s="3" customFormat="1" x14ac:dyDescent="0.25">
      <c r="A83" s="32"/>
      <c r="B83" s="12" t="s">
        <v>116</v>
      </c>
      <c r="C83" s="7">
        <v>2207.92</v>
      </c>
      <c r="D83" s="23"/>
      <c r="E83" s="21"/>
    </row>
    <row r="84" spans="1:5" s="3" customFormat="1" x14ac:dyDescent="0.25">
      <c r="A84" s="32"/>
      <c r="B84" s="12" t="s">
        <v>117</v>
      </c>
      <c r="C84" s="7">
        <v>3713.4</v>
      </c>
      <c r="D84" s="23"/>
      <c r="E84" s="21"/>
    </row>
    <row r="85" spans="1:5" s="3" customFormat="1" x14ac:dyDescent="0.25">
      <c r="A85" s="32"/>
      <c r="B85" s="12" t="s">
        <v>35</v>
      </c>
      <c r="C85" s="7">
        <v>1220.3</v>
      </c>
      <c r="D85" s="23"/>
      <c r="E85" s="21"/>
    </row>
    <row r="86" spans="1:5" s="3" customFormat="1" x14ac:dyDescent="0.25">
      <c r="A86" s="32"/>
      <c r="B86" s="12" t="s">
        <v>28</v>
      </c>
      <c r="C86" s="7">
        <v>2006.2</v>
      </c>
      <c r="D86" s="23"/>
      <c r="E86" s="21"/>
    </row>
    <row r="87" spans="1:5" s="3" customFormat="1" x14ac:dyDescent="0.25">
      <c r="A87" s="32"/>
      <c r="B87" s="12" t="s">
        <v>22</v>
      </c>
      <c r="C87" s="7">
        <v>1564.87</v>
      </c>
      <c r="D87" s="23"/>
      <c r="E87" s="21"/>
    </row>
    <row r="88" spans="1:5" s="3" customFormat="1" x14ac:dyDescent="0.25">
      <c r="A88" s="32"/>
      <c r="B88" s="12" t="s">
        <v>13</v>
      </c>
      <c r="C88" s="7">
        <v>1551.26</v>
      </c>
      <c r="D88" s="23"/>
      <c r="E88" s="21"/>
    </row>
    <row r="89" spans="1:5" s="3" customFormat="1" x14ac:dyDescent="0.25">
      <c r="A89" s="32"/>
      <c r="B89" s="12" t="s">
        <v>21</v>
      </c>
      <c r="C89" s="7">
        <v>1606.27</v>
      </c>
      <c r="D89" s="23"/>
      <c r="E89" s="21"/>
    </row>
    <row r="90" spans="1:5" s="3" customFormat="1" x14ac:dyDescent="0.25">
      <c r="A90" s="32"/>
      <c r="B90" s="12" t="s">
        <v>26</v>
      </c>
      <c r="C90" s="7">
        <v>2188.84</v>
      </c>
      <c r="D90" s="23"/>
      <c r="E90" s="21"/>
    </row>
    <row r="91" spans="1:5" s="3" customFormat="1" x14ac:dyDescent="0.25">
      <c r="A91" s="32"/>
      <c r="B91" s="12" t="s">
        <v>20</v>
      </c>
      <c r="C91" s="7">
        <v>1792.19</v>
      </c>
      <c r="D91" s="23"/>
      <c r="E91" s="21"/>
    </row>
    <row r="92" spans="1:5" s="3" customFormat="1" x14ac:dyDescent="0.25">
      <c r="A92" s="32"/>
      <c r="B92" s="12" t="s">
        <v>7</v>
      </c>
      <c r="C92" s="7">
        <v>2457.62</v>
      </c>
      <c r="D92" s="23"/>
      <c r="E92" s="21"/>
    </row>
    <row r="93" spans="1:5" s="3" customFormat="1" x14ac:dyDescent="0.25">
      <c r="A93" s="32"/>
      <c r="B93" s="12" t="s">
        <v>8</v>
      </c>
      <c r="C93" s="7">
        <v>5307.57</v>
      </c>
      <c r="D93" s="23"/>
      <c r="E93" s="21"/>
    </row>
    <row r="94" spans="1:5" s="3" customFormat="1" x14ac:dyDescent="0.25">
      <c r="A94" s="32"/>
      <c r="B94" s="12" t="s">
        <v>29</v>
      </c>
      <c r="C94" s="7">
        <v>2227.21</v>
      </c>
      <c r="D94" s="23"/>
      <c r="E94" s="21"/>
    </row>
    <row r="95" spans="1:5" s="3" customFormat="1" x14ac:dyDescent="0.25">
      <c r="A95" s="32"/>
      <c r="B95" s="12" t="s">
        <v>118</v>
      </c>
      <c r="C95" s="7">
        <v>2251.42</v>
      </c>
      <c r="D95" s="23"/>
      <c r="E95" s="21"/>
    </row>
    <row r="96" spans="1:5" s="3" customFormat="1" x14ac:dyDescent="0.25">
      <c r="A96" s="32"/>
      <c r="B96" s="12" t="s">
        <v>6</v>
      </c>
      <c r="C96" s="7">
        <v>1530.18</v>
      </c>
      <c r="D96" s="23"/>
      <c r="E96" s="21"/>
    </row>
    <row r="97" spans="1:5" s="3" customFormat="1" x14ac:dyDescent="0.25">
      <c r="A97" s="32"/>
      <c r="B97" s="12" t="s">
        <v>17</v>
      </c>
      <c r="C97" s="7">
        <v>3317.3</v>
      </c>
      <c r="D97" s="23"/>
      <c r="E97" s="21"/>
    </row>
    <row r="98" spans="1:5" s="3" customFormat="1" x14ac:dyDescent="0.25">
      <c r="A98" s="32"/>
      <c r="B98" s="12" t="s">
        <v>40</v>
      </c>
      <c r="C98" s="7">
        <v>2159.3200000000002</v>
      </c>
      <c r="D98" s="23"/>
      <c r="E98" s="21"/>
    </row>
    <row r="99" spans="1:5" s="3" customFormat="1" x14ac:dyDescent="0.25">
      <c r="A99" s="32"/>
      <c r="B99" s="12" t="s">
        <v>16</v>
      </c>
      <c r="C99" s="7">
        <v>2172.1999999999998</v>
      </c>
      <c r="D99" s="23"/>
      <c r="E99" s="21"/>
    </row>
    <row r="100" spans="1:5" s="3" customFormat="1" x14ac:dyDescent="0.25">
      <c r="A100" s="32"/>
      <c r="B100" s="12" t="s">
        <v>30</v>
      </c>
      <c r="C100" s="7">
        <v>4206.03</v>
      </c>
      <c r="D100" s="23"/>
      <c r="E100" s="21"/>
    </row>
    <row r="101" spans="1:5" s="3" customFormat="1" x14ac:dyDescent="0.25">
      <c r="A101" s="32"/>
      <c r="B101" s="12" t="s">
        <v>31</v>
      </c>
      <c r="C101" s="7">
        <v>1671.5</v>
      </c>
      <c r="D101" s="23"/>
      <c r="E101" s="21"/>
    </row>
    <row r="102" spans="1:5" s="3" customFormat="1" x14ac:dyDescent="0.25">
      <c r="A102" s="32"/>
      <c r="B102" s="12" t="s">
        <v>5</v>
      </c>
      <c r="C102" s="7">
        <v>2065.19</v>
      </c>
      <c r="D102" s="23"/>
      <c r="E102" s="21"/>
    </row>
    <row r="103" spans="1:5" s="3" customFormat="1" x14ac:dyDescent="0.25">
      <c r="A103" s="32"/>
      <c r="B103" s="12" t="s">
        <v>41</v>
      </c>
      <c r="C103" s="7">
        <v>1745.74</v>
      </c>
      <c r="D103" s="23"/>
      <c r="E103" s="21"/>
    </row>
    <row r="104" spans="1:5" s="3" customFormat="1" x14ac:dyDescent="0.25">
      <c r="A104" s="32"/>
      <c r="B104" s="12" t="s">
        <v>15</v>
      </c>
      <c r="C104" s="7">
        <v>2172.0100000000002</v>
      </c>
      <c r="D104" s="23"/>
      <c r="E104" s="21"/>
    </row>
    <row r="105" spans="1:5" s="3" customFormat="1" x14ac:dyDescent="0.25">
      <c r="A105" s="32"/>
      <c r="B105" s="41" t="s">
        <v>42</v>
      </c>
      <c r="C105" s="42">
        <v>1455.6</v>
      </c>
      <c r="D105" s="23"/>
      <c r="E105" s="21"/>
    </row>
    <row r="106" spans="1:5" s="3" customFormat="1" x14ac:dyDescent="0.25">
      <c r="A106" s="32"/>
      <c r="B106" s="41" t="s">
        <v>4</v>
      </c>
      <c r="C106" s="42">
        <v>1310.47</v>
      </c>
      <c r="D106" s="23"/>
      <c r="E106" s="21"/>
    </row>
    <row r="107" spans="1:5" s="3" customFormat="1" x14ac:dyDescent="0.25">
      <c r="A107" s="32"/>
      <c r="B107" s="41" t="s">
        <v>2</v>
      </c>
      <c r="C107" s="42">
        <v>1330.68</v>
      </c>
      <c r="D107" s="23"/>
      <c r="E107" s="21"/>
    </row>
    <row r="108" spans="1:5" s="3" customFormat="1" x14ac:dyDescent="0.25">
      <c r="A108" s="32"/>
      <c r="B108" s="41" t="s">
        <v>32</v>
      </c>
      <c r="C108" s="42">
        <v>1666.55</v>
      </c>
      <c r="D108" s="23"/>
      <c r="E108" s="21"/>
    </row>
    <row r="109" spans="1:5" s="3" customFormat="1" x14ac:dyDescent="0.25">
      <c r="A109" s="32"/>
      <c r="B109" s="41" t="s">
        <v>37</v>
      </c>
      <c r="C109" s="42">
        <v>1118.94</v>
      </c>
      <c r="D109" s="23"/>
      <c r="E109" s="21"/>
    </row>
    <row r="110" spans="1:5" s="3" customFormat="1" x14ac:dyDescent="0.25">
      <c r="A110" s="32"/>
      <c r="B110" s="41" t="s">
        <v>3</v>
      </c>
      <c r="C110" s="42">
        <v>1661.01</v>
      </c>
      <c r="D110" s="23"/>
      <c r="E110" s="21"/>
    </row>
    <row r="111" spans="1:5" s="3" customFormat="1" x14ac:dyDescent="0.25">
      <c r="A111" s="32"/>
      <c r="B111" s="41" t="s">
        <v>12</v>
      </c>
      <c r="C111" s="42">
        <v>1596.3</v>
      </c>
      <c r="D111" s="23"/>
      <c r="E111" s="21"/>
    </row>
    <row r="112" spans="1:5" s="3" customFormat="1" x14ac:dyDescent="0.25">
      <c r="A112" s="32"/>
      <c r="B112" s="41" t="s">
        <v>38</v>
      </c>
      <c r="C112" s="42">
        <v>2000.6</v>
      </c>
      <c r="D112" s="23"/>
      <c r="E112" s="21"/>
    </row>
    <row r="113" spans="1:5" s="3" customFormat="1" x14ac:dyDescent="0.25">
      <c r="A113" s="32"/>
      <c r="B113" s="41" t="s">
        <v>18</v>
      </c>
      <c r="C113" s="42">
        <v>1711.7</v>
      </c>
      <c r="D113" s="23"/>
      <c r="E113" s="21"/>
    </row>
    <row r="114" spans="1:5" s="3" customFormat="1" ht="15.75" thickBot="1" x14ac:dyDescent="0.3">
      <c r="A114" s="32"/>
      <c r="B114" s="43" t="s">
        <v>19</v>
      </c>
      <c r="C114" s="44">
        <v>1728.7</v>
      </c>
      <c r="D114" s="23"/>
      <c r="E114" s="21"/>
    </row>
    <row r="115" spans="1:5" s="3" customFormat="1" ht="15.75" thickBot="1" x14ac:dyDescent="0.3">
      <c r="A115" s="32"/>
      <c r="B115" s="45" t="s">
        <v>119</v>
      </c>
      <c r="C115" s="46">
        <f>SUM(C66:C114)</f>
        <v>108069.58000000002</v>
      </c>
      <c r="D115" s="23"/>
      <c r="E115" s="21"/>
    </row>
    <row r="116" spans="1:5" s="3" customFormat="1" x14ac:dyDescent="0.25">
      <c r="A116" s="32"/>
      <c r="B116" s="25"/>
      <c r="C116" s="23"/>
      <c r="D116" s="23"/>
      <c r="E116" s="21"/>
    </row>
    <row r="117" spans="1:5" s="3" customFormat="1" x14ac:dyDescent="0.25">
      <c r="A117" s="47" t="s">
        <v>127</v>
      </c>
      <c r="B117" s="48"/>
      <c r="C117" s="48"/>
      <c r="D117" s="29"/>
      <c r="E117" s="21"/>
    </row>
    <row r="118" spans="1:5" s="3" customFormat="1" x14ac:dyDescent="0.25">
      <c r="A118" s="49"/>
      <c r="B118" s="50"/>
      <c r="C118" s="51"/>
      <c r="D118" s="29"/>
      <c r="E118" s="21"/>
    </row>
    <row r="119" spans="1:5" s="3" customFormat="1" x14ac:dyDescent="0.25">
      <c r="A119" s="49"/>
      <c r="B119" s="50"/>
      <c r="C119" s="51"/>
      <c r="D119" s="29"/>
      <c r="E119" s="21"/>
    </row>
    <row r="120" spans="1:5" s="3" customFormat="1" x14ac:dyDescent="0.25">
      <c r="A120" s="52"/>
      <c r="B120" s="53" t="s">
        <v>121</v>
      </c>
      <c r="C120" s="54" t="s">
        <v>122</v>
      </c>
      <c r="D120" s="29"/>
      <c r="E120" s="21"/>
    </row>
    <row r="121" spans="1:5" s="3" customFormat="1" x14ac:dyDescent="0.25">
      <c r="A121" s="49"/>
      <c r="B121" s="50" t="s">
        <v>123</v>
      </c>
      <c r="C121" s="55" t="s">
        <v>124</v>
      </c>
      <c r="D121" s="29"/>
      <c r="E121" s="21"/>
    </row>
    <row r="122" spans="1:5" s="3" customFormat="1" x14ac:dyDescent="0.25">
      <c r="A122" s="49"/>
      <c r="B122" s="50" t="s">
        <v>125</v>
      </c>
      <c r="C122" s="55" t="s">
        <v>126</v>
      </c>
      <c r="D122" s="29"/>
      <c r="E122" s="21"/>
    </row>
    <row r="123" spans="1:5" s="3" customFormat="1" x14ac:dyDescent="0.25">
      <c r="A123" s="32"/>
      <c r="B123" s="25"/>
      <c r="C123" s="23"/>
      <c r="D123" s="23"/>
      <c r="E123" s="21"/>
    </row>
    <row r="124" spans="1:5" s="3" customFormat="1" x14ac:dyDescent="0.25">
      <c r="A124" s="32"/>
      <c r="B124" s="25"/>
      <c r="C124" s="23"/>
      <c r="D124" s="23"/>
      <c r="E124" s="21"/>
    </row>
  </sheetData>
  <pageMargins left="0.511811024" right="0.511811024" top="0.78740157499999996" bottom="0.78740157499999996" header="0.31496062000000002" footer="0.31496062000000002"/>
  <pageSetup paperSize="9"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14 Municipal</vt:lpstr>
      <vt:lpstr>Anexo II</vt:lpstr>
      <vt:lpstr>Anexo III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 de nazare</dc:creator>
  <cp:lastModifiedBy>casa de nazare</cp:lastModifiedBy>
  <cp:lastPrinted>2020-02-05T14:11:54Z</cp:lastPrinted>
  <dcterms:created xsi:type="dcterms:W3CDTF">2020-01-28T11:17:56Z</dcterms:created>
  <dcterms:modified xsi:type="dcterms:W3CDTF">2020-05-15T12:52:06Z</dcterms:modified>
</cp:coreProperties>
</file>